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FINANC.PLANOVI\2024\1. IZMJENA\"/>
    </mc:Choice>
  </mc:AlternateContent>
  <bookViews>
    <workbookView xWindow="0" yWindow="0" windowWidth="10965" windowHeight="1060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definedNames>
    <definedName name="_xlnm.Print_Titles" localSheetId="6">'POSEBNI DIO'!$1:$5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7" l="1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6" i="7"/>
  <c r="F11" i="5"/>
  <c r="F12" i="5"/>
  <c r="F10" i="5"/>
  <c r="F28" i="8"/>
  <c r="F29" i="8"/>
  <c r="F30" i="8"/>
  <c r="F31" i="8"/>
  <c r="F32" i="8"/>
  <c r="F33" i="8"/>
  <c r="F34" i="8"/>
  <c r="F35" i="8"/>
  <c r="F36" i="8"/>
  <c r="F37" i="8"/>
  <c r="F38" i="8"/>
  <c r="F27" i="8"/>
  <c r="F11" i="8"/>
  <c r="F12" i="8"/>
  <c r="F13" i="8"/>
  <c r="F14" i="8"/>
  <c r="F15" i="8"/>
  <c r="F16" i="8"/>
  <c r="F17" i="8"/>
  <c r="F18" i="8"/>
  <c r="F19" i="8"/>
  <c r="F20" i="8"/>
  <c r="F21" i="8"/>
  <c r="F10" i="8"/>
  <c r="H25" i="3"/>
  <c r="H26" i="3"/>
  <c r="H27" i="3"/>
  <c r="H28" i="3"/>
  <c r="H29" i="3"/>
  <c r="H30" i="3"/>
  <c r="H31" i="3"/>
  <c r="H32" i="3"/>
  <c r="H24" i="3"/>
  <c r="H11" i="3"/>
  <c r="H12" i="3"/>
  <c r="H13" i="3"/>
  <c r="H14" i="3"/>
  <c r="H15" i="3"/>
  <c r="H16" i="3"/>
  <c r="H17" i="3"/>
  <c r="H18" i="3"/>
  <c r="H10" i="3"/>
  <c r="J9" i="10"/>
  <c r="J10" i="10"/>
  <c r="J11" i="10"/>
  <c r="J12" i="10"/>
  <c r="J13" i="10"/>
  <c r="J14" i="10"/>
  <c r="J8" i="10"/>
  <c r="F109" i="7" l="1"/>
  <c r="F108" i="7" s="1"/>
  <c r="G109" i="7"/>
  <c r="G108" i="7" s="1"/>
  <c r="J109" i="7"/>
  <c r="J108" i="7" s="1"/>
  <c r="K109" i="7"/>
  <c r="K108" i="7" s="1"/>
  <c r="F106" i="7"/>
  <c r="F105" i="7" s="1"/>
  <c r="G106" i="7"/>
  <c r="G105" i="7" s="1"/>
  <c r="J106" i="7"/>
  <c r="J105" i="7" s="1"/>
  <c r="K106" i="7"/>
  <c r="K105" i="7" s="1"/>
  <c r="F102" i="7"/>
  <c r="F101" i="7" s="1"/>
  <c r="F100" i="7" s="1"/>
  <c r="G102" i="7"/>
  <c r="G101" i="7" s="1"/>
  <c r="G100" i="7" s="1"/>
  <c r="J102" i="7"/>
  <c r="J101" i="7" s="1"/>
  <c r="J100" i="7" s="1"/>
  <c r="K102" i="7"/>
  <c r="K101" i="7" s="1"/>
  <c r="K100" i="7" s="1"/>
  <c r="F98" i="7"/>
  <c r="F97" i="7" s="1"/>
  <c r="F96" i="7" s="1"/>
  <c r="G98" i="7"/>
  <c r="G97" i="7" s="1"/>
  <c r="G96" i="7" s="1"/>
  <c r="J98" i="7"/>
  <c r="J97" i="7" s="1"/>
  <c r="J96" i="7" s="1"/>
  <c r="K98" i="7"/>
  <c r="K97" i="7" s="1"/>
  <c r="K96" i="7" s="1"/>
  <c r="F94" i="7"/>
  <c r="F93" i="7" s="1"/>
  <c r="G94" i="7"/>
  <c r="G93" i="7" s="1"/>
  <c r="J94" i="7"/>
  <c r="J93" i="7" s="1"/>
  <c r="K94" i="7"/>
  <c r="K93" i="7" s="1"/>
  <c r="F91" i="7"/>
  <c r="F90" i="7" s="1"/>
  <c r="G91" i="7"/>
  <c r="G90" i="7" s="1"/>
  <c r="J91" i="7"/>
  <c r="J90" i="7" s="1"/>
  <c r="K91" i="7"/>
  <c r="K90" i="7" s="1"/>
  <c r="F88" i="7"/>
  <c r="F87" i="7" s="1"/>
  <c r="G88" i="7"/>
  <c r="G87" i="7" s="1"/>
  <c r="J88" i="7"/>
  <c r="J87" i="7" s="1"/>
  <c r="K88" i="7"/>
  <c r="K87" i="7" s="1"/>
  <c r="F85" i="7"/>
  <c r="G85" i="7"/>
  <c r="J85" i="7"/>
  <c r="K85" i="7"/>
  <c r="F83" i="7"/>
  <c r="G83" i="7"/>
  <c r="J83" i="7"/>
  <c r="K83" i="7"/>
  <c r="F78" i="7"/>
  <c r="F77" i="7" s="1"/>
  <c r="F76" i="7" s="1"/>
  <c r="G78" i="7"/>
  <c r="G77" i="7" s="1"/>
  <c r="G76" i="7" s="1"/>
  <c r="J78" i="7"/>
  <c r="J77" i="7" s="1"/>
  <c r="J76" i="7" s="1"/>
  <c r="K78" i="7"/>
  <c r="K77" i="7" s="1"/>
  <c r="K76" i="7" s="1"/>
  <c r="F73" i="7"/>
  <c r="F72" i="7" s="1"/>
  <c r="F71" i="7" s="1"/>
  <c r="G73" i="7"/>
  <c r="G72" i="7" s="1"/>
  <c r="G71" i="7" s="1"/>
  <c r="J73" i="7"/>
  <c r="J72" i="7" s="1"/>
  <c r="J71" i="7" s="1"/>
  <c r="K73" i="7"/>
  <c r="K72" i="7" s="1"/>
  <c r="K71" i="7" s="1"/>
  <c r="F69" i="7"/>
  <c r="F68" i="7" s="1"/>
  <c r="F67" i="7" s="1"/>
  <c r="G69" i="7"/>
  <c r="G68" i="7" s="1"/>
  <c r="G67" i="7" s="1"/>
  <c r="J69" i="7"/>
  <c r="J68" i="7" s="1"/>
  <c r="J67" i="7" s="1"/>
  <c r="K69" i="7"/>
  <c r="K68" i="7" s="1"/>
  <c r="K67" i="7" s="1"/>
  <c r="F65" i="7"/>
  <c r="F64" i="7" s="1"/>
  <c r="G65" i="7"/>
  <c r="G64" i="7" s="1"/>
  <c r="J65" i="7"/>
  <c r="J64" i="7" s="1"/>
  <c r="K65" i="7"/>
  <c r="K64" i="7" s="1"/>
  <c r="F61" i="7"/>
  <c r="F60" i="7" s="1"/>
  <c r="G61" i="7"/>
  <c r="G60" i="7" s="1"/>
  <c r="J61" i="7"/>
  <c r="J60" i="7" s="1"/>
  <c r="K61" i="7"/>
  <c r="K60" i="7" s="1"/>
  <c r="F57" i="7"/>
  <c r="F56" i="7" s="1"/>
  <c r="G57" i="7"/>
  <c r="G56" i="7" s="1"/>
  <c r="J57" i="7"/>
  <c r="J56" i="7" s="1"/>
  <c r="K57" i="7"/>
  <c r="K56" i="7" s="1"/>
  <c r="F54" i="7"/>
  <c r="F53" i="7" s="1"/>
  <c r="G54" i="7"/>
  <c r="G53" i="7" s="1"/>
  <c r="J54" i="7"/>
  <c r="J53" i="7" s="1"/>
  <c r="K54" i="7"/>
  <c r="K53" i="7" s="1"/>
  <c r="F51" i="7"/>
  <c r="G51" i="7"/>
  <c r="J51" i="7"/>
  <c r="K51" i="7"/>
  <c r="F49" i="7"/>
  <c r="G49" i="7"/>
  <c r="J49" i="7"/>
  <c r="K49" i="7"/>
  <c r="F45" i="7"/>
  <c r="F44" i="7" s="1"/>
  <c r="G45" i="7"/>
  <c r="G44" i="7" s="1"/>
  <c r="J45" i="7"/>
  <c r="J44" i="7" s="1"/>
  <c r="K45" i="7"/>
  <c r="K44" i="7" s="1"/>
  <c r="F42" i="7"/>
  <c r="F41" i="7" s="1"/>
  <c r="G42" i="7"/>
  <c r="G41" i="7" s="1"/>
  <c r="J42" i="7"/>
  <c r="J41" i="7" s="1"/>
  <c r="K42" i="7"/>
  <c r="K41" i="7" s="1"/>
  <c r="F38" i="7"/>
  <c r="F37" i="7" s="1"/>
  <c r="G38" i="7"/>
  <c r="G37" i="7" s="1"/>
  <c r="J38" i="7"/>
  <c r="J37" i="7" s="1"/>
  <c r="K38" i="7"/>
  <c r="K37" i="7" s="1"/>
  <c r="F34" i="7"/>
  <c r="F33" i="7" s="1"/>
  <c r="G34" i="7"/>
  <c r="G33" i="7" s="1"/>
  <c r="J34" i="7"/>
  <c r="J33" i="7" s="1"/>
  <c r="K34" i="7"/>
  <c r="K33" i="7" s="1"/>
  <c r="F29" i="7"/>
  <c r="F28" i="7" s="1"/>
  <c r="G29" i="7"/>
  <c r="G28" i="7" s="1"/>
  <c r="J29" i="7"/>
  <c r="J28" i="7" s="1"/>
  <c r="K29" i="7"/>
  <c r="K28" i="7" s="1"/>
  <c r="F23" i="7"/>
  <c r="F22" i="7" s="1"/>
  <c r="G23" i="7"/>
  <c r="G22" i="7" s="1"/>
  <c r="J23" i="7"/>
  <c r="J22" i="7" s="1"/>
  <c r="K23" i="7"/>
  <c r="K22" i="7" s="1"/>
  <c r="F20" i="7"/>
  <c r="F19" i="7" s="1"/>
  <c r="G20" i="7"/>
  <c r="G19" i="7" s="1"/>
  <c r="J20" i="7"/>
  <c r="J19" i="7" s="1"/>
  <c r="K20" i="7"/>
  <c r="K19" i="7" s="1"/>
  <c r="F16" i="7"/>
  <c r="F15" i="7" s="1"/>
  <c r="G16" i="7"/>
  <c r="G15" i="7" s="1"/>
  <c r="J16" i="7"/>
  <c r="J15" i="7" s="1"/>
  <c r="K16" i="7"/>
  <c r="K15" i="7" s="1"/>
  <c r="F12" i="7"/>
  <c r="F11" i="7" s="1"/>
  <c r="G12" i="7"/>
  <c r="G11" i="7" s="1"/>
  <c r="J12" i="7"/>
  <c r="J11" i="7" s="1"/>
  <c r="K12" i="7"/>
  <c r="K11" i="7" s="1"/>
  <c r="F9" i="7"/>
  <c r="F8" i="7" s="1"/>
  <c r="G9" i="7"/>
  <c r="G8" i="7" s="1"/>
  <c r="J9" i="7"/>
  <c r="J8" i="7" s="1"/>
  <c r="K9" i="7"/>
  <c r="K8" i="7" s="1"/>
  <c r="E109" i="7"/>
  <c r="E108" i="7"/>
  <c r="E106" i="7"/>
  <c r="E105" i="7" s="1"/>
  <c r="E104" i="7" s="1"/>
  <c r="E102" i="7"/>
  <c r="E101" i="7" s="1"/>
  <c r="E100" i="7" s="1"/>
  <c r="E98" i="7"/>
  <c r="E97" i="7" s="1"/>
  <c r="E96" i="7" s="1"/>
  <c r="E94" i="7"/>
  <c r="E93" i="7" s="1"/>
  <c r="E91" i="7"/>
  <c r="E90" i="7" s="1"/>
  <c r="E88" i="7"/>
  <c r="E87" i="7" s="1"/>
  <c r="E85" i="7"/>
  <c r="E83" i="7"/>
  <c r="E78" i="7"/>
  <c r="E77" i="7" s="1"/>
  <c r="E76" i="7" s="1"/>
  <c r="E73" i="7"/>
  <c r="E72" i="7" s="1"/>
  <c r="E71" i="7" s="1"/>
  <c r="E69" i="7"/>
  <c r="E68" i="7" s="1"/>
  <c r="E67" i="7" s="1"/>
  <c r="E65" i="7"/>
  <c r="E64" i="7" s="1"/>
  <c r="E61" i="7"/>
  <c r="E60" i="7" s="1"/>
  <c r="E57" i="7"/>
  <c r="E56" i="7" s="1"/>
  <c r="E54" i="7"/>
  <c r="E53" i="7" s="1"/>
  <c r="E51" i="7"/>
  <c r="E49" i="7"/>
  <c r="E48" i="7" s="1"/>
  <c r="E45" i="7"/>
  <c r="E44" i="7" s="1"/>
  <c r="E42" i="7"/>
  <c r="E41" i="7" s="1"/>
  <c r="E38" i="7"/>
  <c r="E37" i="7"/>
  <c r="E34" i="7"/>
  <c r="E33" i="7" s="1"/>
  <c r="E29" i="7"/>
  <c r="E28" i="7" s="1"/>
  <c r="E23" i="7"/>
  <c r="E22" i="7" s="1"/>
  <c r="E20" i="7"/>
  <c r="E19" i="7"/>
  <c r="E16" i="7"/>
  <c r="E15" i="7" s="1"/>
  <c r="E12" i="7"/>
  <c r="E11" i="7" s="1"/>
  <c r="E9" i="7"/>
  <c r="E8" i="7" s="1"/>
  <c r="B10" i="8"/>
  <c r="E40" i="7" l="1"/>
  <c r="E32" i="7"/>
  <c r="G104" i="7"/>
  <c r="E82" i="7"/>
  <c r="E81" i="7" s="1"/>
  <c r="F40" i="7"/>
  <c r="K40" i="7"/>
  <c r="F59" i="7"/>
  <c r="G40" i="7"/>
  <c r="J104" i="7"/>
  <c r="F104" i="7"/>
  <c r="J40" i="7"/>
  <c r="K59" i="7"/>
  <c r="J59" i="7"/>
  <c r="G59" i="7"/>
  <c r="F7" i="7"/>
  <c r="G7" i="7"/>
  <c r="J7" i="7"/>
  <c r="E7" i="7"/>
  <c r="K7" i="7"/>
  <c r="K104" i="7"/>
  <c r="J82" i="7"/>
  <c r="K82" i="7"/>
  <c r="G82" i="7"/>
  <c r="F82" i="7"/>
  <c r="K48" i="7"/>
  <c r="K47" i="7" s="1"/>
  <c r="J48" i="7"/>
  <c r="J47" i="7" s="1"/>
  <c r="G48" i="7"/>
  <c r="G47" i="7" s="1"/>
  <c r="F48" i="7"/>
  <c r="F47" i="7" s="1"/>
  <c r="J32" i="7"/>
  <c r="K32" i="7"/>
  <c r="G32" i="7"/>
  <c r="F32" i="7"/>
  <c r="E59" i="7"/>
  <c r="E47" i="7"/>
  <c r="G81" i="7" l="1"/>
  <c r="G6" i="7" s="1"/>
  <c r="J81" i="7"/>
  <c r="J6" i="7" s="1"/>
  <c r="K81" i="7"/>
  <c r="K6" i="7" s="1"/>
  <c r="F81" i="7"/>
  <c r="F6" i="7" s="1"/>
  <c r="E6" i="7"/>
  <c r="D11" i="3" l="1"/>
  <c r="B11" i="8" l="1"/>
  <c r="C10" i="8"/>
  <c r="C27" i="8"/>
  <c r="C28" i="8"/>
  <c r="D28" i="8"/>
  <c r="D27" i="8" s="1"/>
  <c r="G28" i="8"/>
  <c r="G27" i="8" s="1"/>
  <c r="H28" i="8"/>
  <c r="H27" i="8" s="1"/>
  <c r="B28" i="8"/>
  <c r="B27" i="8" s="1"/>
  <c r="G10" i="8"/>
  <c r="H10" i="8"/>
  <c r="D10" i="8"/>
  <c r="E24" i="3"/>
  <c r="F24" i="3"/>
  <c r="I24" i="3"/>
  <c r="J24" i="3"/>
  <c r="D24" i="3"/>
  <c r="E25" i="3"/>
  <c r="F25" i="3"/>
  <c r="I25" i="3"/>
  <c r="J25" i="3"/>
  <c r="D25" i="3"/>
  <c r="E31" i="3"/>
  <c r="F31" i="3"/>
  <c r="I31" i="3"/>
  <c r="J31" i="3"/>
  <c r="D31" i="3"/>
  <c r="F11" i="3"/>
  <c r="I11" i="3"/>
  <c r="J11" i="3"/>
  <c r="E11" i="3"/>
  <c r="E10" i="3" l="1"/>
  <c r="F10" i="3"/>
  <c r="I10" i="3"/>
  <c r="J10" i="3"/>
  <c r="D10" i="3"/>
  <c r="F37" i="10" l="1"/>
  <c r="G34" i="10" s="1"/>
  <c r="G37" i="10" s="1"/>
  <c r="H34" i="10" s="1"/>
  <c r="H37" i="10" s="1"/>
  <c r="K34" i="10" s="1"/>
  <c r="K37" i="10" s="1"/>
  <c r="L34" i="10" s="1"/>
  <c r="L37" i="10" s="1"/>
  <c r="K21" i="10"/>
  <c r="H21" i="10"/>
  <c r="G21" i="10"/>
  <c r="F21" i="10"/>
  <c r="L11" i="10"/>
  <c r="K11" i="10"/>
  <c r="H11" i="10"/>
  <c r="G11" i="10"/>
  <c r="F11" i="10"/>
  <c r="L8" i="10"/>
  <c r="L14" i="10" s="1"/>
  <c r="K8" i="10"/>
  <c r="H8" i="10"/>
  <c r="H14" i="10" s="1"/>
  <c r="G8" i="10"/>
  <c r="F8" i="10"/>
  <c r="G14" i="10" l="1"/>
  <c r="G22" i="10" s="1"/>
  <c r="G28" i="10" s="1"/>
  <c r="G29" i="10" s="1"/>
  <c r="K14" i="10"/>
  <c r="K22" i="10" s="1"/>
  <c r="K28" i="10" s="1"/>
  <c r="K29" i="10" s="1"/>
  <c r="F14" i="10"/>
  <c r="F22" i="10" s="1"/>
  <c r="F28" i="10" s="1"/>
  <c r="F29" i="10" s="1"/>
  <c r="L22" i="10"/>
  <c r="L28" i="10" s="1"/>
  <c r="L29" i="10" s="1"/>
  <c r="H22" i="10"/>
  <c r="H28" i="10" s="1"/>
  <c r="H29" i="10" s="1"/>
</calcChain>
</file>

<file path=xl/sharedStrings.xml><?xml version="1.0" encoding="utf-8"?>
<sst xmlns="http://schemas.openxmlformats.org/spreadsheetml/2006/main" count="350" uniqueCount="131">
  <si>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</si>
  <si>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</si>
  <si>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</si>
  <si>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</si>
  <si>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</si>
  <si>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</si>
  <si>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</si>
  <si>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</si>
  <si>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</si>
  <si>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</si>
  <si>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</si>
  <si>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</si>
  <si>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</si>
  <si>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</si>
  <si>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</si>
  <si>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</si>
  <si>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</si>
  <si>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</si>
  <si>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</si>
  <si>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</si>
  <si>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</si>
  <si>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</si>
  <si>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</si>
  <si>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</si>
  <si>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</si>
  <si>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</si>
  <si>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</si>
  <si>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</si>
  <si>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</si>
  <si>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</si>
  <si>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</si>
  <si>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</si>
  <si>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</si>
  <si>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</si>
  <si>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</si>
  <si>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</si>
  <si>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</si>
  <si>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</si>
  <si>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</si>
  <si>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</si>
  <si>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</si>
  <si>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</si>
  <si>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</si>
  <si>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</si>
  <si>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</si>
  <si>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</si>
  <si>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</si>
  <si>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</si>
  <si>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</si>
  <si>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</si>
  <si>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</si>
  <si>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</si>
  <si>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</si>
  <si>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</si>
  <si>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</si>
  <si>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</si>
  <si>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</si>
  <si>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</si>
  <si>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</si>
  <si>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</si>
  <si>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</si>
  <si>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</si>
  <si>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</si>
  <si>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</si>
  <si>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</si>
  <si>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</si>
  <si>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</si>
  <si>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</si>
  <si>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</si>
  <si>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</si>
  <si>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</si>
  <si>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</si>
  <si>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</si>
  <si>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</si>
  <si>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</si>
  <si>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</si>
  <si>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prodaje proizvoda i robe te pruženih usluga, prihodi od donacija i povrati po protestiranim jamstvima</t>
  </si>
  <si>
    <t>Prihodi od upravnih i administrativnih pristojbi, pristojbi po posebnim propisima i naknada</t>
  </si>
  <si>
    <t>Financijski rashodi</t>
  </si>
  <si>
    <t>Naknade građanima i kućanstvima na temelju osiguranja i druge naknade</t>
  </si>
  <si>
    <t>Ostali rashodi</t>
  </si>
  <si>
    <t>12 Opći prihodi i primici - decentralizirana sredstva</t>
  </si>
  <si>
    <t>11 Opći prihodi i primici</t>
  </si>
  <si>
    <t>31 Vlastiti prihodi</t>
  </si>
  <si>
    <t>52 Pomoći iz drugih proračuna</t>
  </si>
  <si>
    <t>6 Donacije</t>
  </si>
  <si>
    <t>61 Donacije</t>
  </si>
  <si>
    <t>43 Ostali prihodi za posebne namjene</t>
  </si>
  <si>
    <t>09 Obrazovanje</t>
  </si>
  <si>
    <t>091 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</si>
  <si>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</si>
  <si>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</si>
  <si>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</si>
  <si>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</si>
  <si>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Izvor financiranja 1.1.</t>
  </si>
  <si>
    <t>OPĆI PRIHODI I PRIMICI</t>
  </si>
  <si>
    <t>Izvor financiranja 1.2.</t>
  </si>
  <si>
    <t>OPĆI PRIHODI I PRIMICI - DECENTRALIZIRANA SREDSTVA</t>
  </si>
  <si>
    <t>Izvor financiranja 3.1.</t>
  </si>
  <si>
    <t>VLASTITI PRIHODI</t>
  </si>
  <si>
    <t>Izvor financiranja 4.3.</t>
  </si>
  <si>
    <t>OSTALI PRIHODI ZA POSEBNE NAMJENE</t>
  </si>
  <si>
    <t>Izvor financiranja 5.2.</t>
  </si>
  <si>
    <t>POMOĆI IZ DRUGIH PRORAČUNA</t>
  </si>
  <si>
    <t>Izvor financiranja 6.1.</t>
  </si>
  <si>
    <t>DONACIJE</t>
  </si>
  <si>
    <t>Aktivnost A023109A310902</t>
  </si>
  <si>
    <t>PRODUŽENI BORAVAK</t>
  </si>
  <si>
    <t>Aktivnost A023109A310903</t>
  </si>
  <si>
    <t>NABAVA DRUGIH OBRAZOVANIH MATERIJALA</t>
  </si>
  <si>
    <t>Aktivnost A023109A310904</t>
  </si>
  <si>
    <t>SUFINANCIRANJE PREHRANE</t>
  </si>
  <si>
    <t>IZVANNASTAVNE I OSTALE AKTIVNOSTI</t>
  </si>
  <si>
    <t>Aktivnost A023109A310905</t>
  </si>
  <si>
    <t>Aktivnost A023109A310906</t>
  </si>
  <si>
    <t>ŠKOLA U PRIRODI</t>
  </si>
  <si>
    <t>Aktivnost A023109A310907</t>
  </si>
  <si>
    <t>VIKENDOM U SPORTSKE DVORANE</t>
  </si>
  <si>
    <t>Aktivnost A023109A310908</t>
  </si>
  <si>
    <t>POMOĆNICI U NASTAVI</t>
  </si>
  <si>
    <t>Aktivnost A023109K310901</t>
  </si>
  <si>
    <t>ODRŽAVANJE I OPREMANJE OSNOVNIH ŠKOLA</t>
  </si>
  <si>
    <t>Aktivnost A023109T310902</t>
  </si>
  <si>
    <t>ŠKOLSKA SHEMA  VOĆE, POVRĆE I MLIJEČNI PROIZVODI</t>
  </si>
  <si>
    <t>Aktivnost A023109T310903</t>
  </si>
  <si>
    <t>SUFINANCIRANJE PROJEKATA PRIJALVJENIH NA NATJEČAJE EUROPSKIH FONDOVA ILI PARTNERSTVA ZA EU FONDOVE</t>
  </si>
  <si>
    <t>Aktivnost A023109T310906</t>
  </si>
  <si>
    <t>BESPLATNE MENSTRUALNE POTREPŠTINE</t>
  </si>
  <si>
    <t>I. izmjena proračuna za 2024.</t>
  </si>
  <si>
    <t>Promjena iznos</t>
  </si>
  <si>
    <t>Promjena iznosa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</si>
</sst>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3" fillId="0" borderId="4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workbookViewId="0">
      <selection activeCell="N13" sqref="N13"/>
    </sheetView>
  </sheetViews>
  <sheetFormatPr defaultRowHeight="15" x14ac:dyDescent="0.25"/>
  <cols>
    <col min="5" max="8" width="25.28515625" customWidth="1"/>
    <col min="9" max="9" width="17.85546875" customWidth="1"/>
    <col min="10" max="10" width="23" bestFit="1" customWidth="1"/>
    <col min="11" max="12" width="25.28515625" customWidth="1"/>
  </cols>
  <sheetData>
    <row r="1" spans="1:12" ht="42" customHeight="1" x14ac:dyDescent="0.25">
      <c r="A1" s="79" t="s">
        <v>32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5.75" x14ac:dyDescent="0.25">
      <c r="A3" s="79" t="s">
        <v>18</v>
      </c>
      <c r="B3" s="79"/>
      <c r="C3" s="79"/>
      <c r="D3" s="79"/>
      <c r="E3" s="79"/>
      <c r="F3" s="79"/>
      <c r="G3" s="79"/>
      <c r="H3" s="79"/>
      <c r="I3" s="79"/>
      <c r="J3" s="79"/>
      <c r="K3" s="92"/>
      <c r="L3" s="92"/>
    </row>
    <row r="4" spans="1:12" ht="18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5"/>
      <c r="L4" s="5"/>
    </row>
    <row r="5" spans="1:12" ht="15.75" x14ac:dyDescent="0.25">
      <c r="A5" s="79" t="s">
        <v>24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ht="18" x14ac:dyDescent="0.25">
      <c r="A6" s="1"/>
      <c r="B6" s="2"/>
      <c r="C6" s="2"/>
      <c r="D6" s="2"/>
      <c r="E6" s="6"/>
      <c r="F6" s="7"/>
      <c r="G6" s="7"/>
      <c r="H6" s="7"/>
      <c r="I6" s="7"/>
      <c r="J6" s="7"/>
      <c r="K6" s="7"/>
      <c r="L6" s="35" t="s">
        <v>37</v>
      </c>
    </row>
    <row r="7" spans="1:12" ht="25.5" x14ac:dyDescent="0.25">
      <c r="A7" s="28"/>
      <c r="B7" s="29"/>
      <c r="C7" s="29"/>
      <c r="D7" s="30"/>
      <c r="E7" s="31"/>
      <c r="F7" s="3" t="s">
        <v>38</v>
      </c>
      <c r="G7" s="3" t="s">
        <v>36</v>
      </c>
      <c r="H7" s="3" t="s">
        <v>46</v>
      </c>
      <c r="I7" s="3" t="s">
        <v>129</v>
      </c>
      <c r="J7" s="3" t="s">
        <v>128</v>
      </c>
      <c r="K7" s="3" t="s">
        <v>47</v>
      </c>
      <c r="L7" s="3" t="s">
        <v>48</v>
      </c>
    </row>
    <row r="8" spans="1:12" x14ac:dyDescent="0.25">
      <c r="A8" s="84" t="s">
        <v>0</v>
      </c>
      <c r="B8" s="78"/>
      <c r="C8" s="78"/>
      <c r="D8" s="78"/>
      <c r="E8" s="93"/>
      <c r="F8" s="32">
        <f>F9+F10</f>
        <v>2156056.52</v>
      </c>
      <c r="G8" s="32">
        <f t="shared" ref="G8:L8" si="0">G9+G10</f>
        <v>2806010</v>
      </c>
      <c r="H8" s="32">
        <f t="shared" si="0"/>
        <v>3333990</v>
      </c>
      <c r="I8" s="32">
        <v>484700</v>
      </c>
      <c r="J8" s="32">
        <f>SUM(H8:I8)</f>
        <v>3818690</v>
      </c>
      <c r="K8" s="32">
        <f t="shared" si="0"/>
        <v>3399500</v>
      </c>
      <c r="L8" s="32">
        <f t="shared" si="0"/>
        <v>3462100</v>
      </c>
    </row>
    <row r="9" spans="1:12" x14ac:dyDescent="0.25">
      <c r="A9" s="94" t="s">
        <v>40</v>
      </c>
      <c r="B9" s="95"/>
      <c r="C9" s="95"/>
      <c r="D9" s="95"/>
      <c r="E9" s="91"/>
      <c r="F9" s="33">
        <v>2156056.52</v>
      </c>
      <c r="G9" s="33">
        <v>2806010</v>
      </c>
      <c r="H9" s="33">
        <v>3333990</v>
      </c>
      <c r="I9" s="33">
        <v>484700</v>
      </c>
      <c r="J9" s="33">
        <f t="shared" ref="J9:J14" si="1">SUM(H9:I9)</f>
        <v>3818690</v>
      </c>
      <c r="K9" s="33">
        <v>3399500</v>
      </c>
      <c r="L9" s="33">
        <v>3462100</v>
      </c>
    </row>
    <row r="10" spans="1:12" x14ac:dyDescent="0.25">
      <c r="A10" s="96" t="s">
        <v>41</v>
      </c>
      <c r="B10" s="91"/>
      <c r="C10" s="91"/>
      <c r="D10" s="91"/>
      <c r="E10" s="91"/>
      <c r="F10" s="33">
        <v>0</v>
      </c>
      <c r="G10" s="33">
        <v>0</v>
      </c>
      <c r="H10" s="33">
        <v>0</v>
      </c>
      <c r="I10" s="33">
        <v>0</v>
      </c>
      <c r="J10" s="33">
        <f t="shared" si="1"/>
        <v>0</v>
      </c>
      <c r="K10" s="33">
        <v>0</v>
      </c>
      <c r="L10" s="33">
        <v>0</v>
      </c>
    </row>
    <row r="11" spans="1:12" x14ac:dyDescent="0.25">
      <c r="A11" s="36" t="s">
        <v>1</v>
      </c>
      <c r="B11" s="45"/>
      <c r="C11" s="45"/>
      <c r="D11" s="45"/>
      <c r="E11" s="45"/>
      <c r="F11" s="32">
        <f>F12+F13</f>
        <v>2117679.7599999998</v>
      </c>
      <c r="G11" s="32">
        <f t="shared" ref="G11:L11" si="2">G12+G13</f>
        <v>2806010</v>
      </c>
      <c r="H11" s="32">
        <f t="shared" si="2"/>
        <v>3333990</v>
      </c>
      <c r="I11" s="32">
        <v>484700</v>
      </c>
      <c r="J11" s="32">
        <f t="shared" si="1"/>
        <v>3818690</v>
      </c>
      <c r="K11" s="32">
        <f t="shared" si="2"/>
        <v>3399500</v>
      </c>
      <c r="L11" s="32">
        <f t="shared" si="2"/>
        <v>3462100</v>
      </c>
    </row>
    <row r="12" spans="1:12" x14ac:dyDescent="0.25">
      <c r="A12" s="97" t="s">
        <v>42</v>
      </c>
      <c r="B12" s="95"/>
      <c r="C12" s="95"/>
      <c r="D12" s="95"/>
      <c r="E12" s="95"/>
      <c r="F12" s="33">
        <v>2058781.22</v>
      </c>
      <c r="G12" s="33">
        <v>2721460</v>
      </c>
      <c r="H12" s="33">
        <v>3244500</v>
      </c>
      <c r="I12" s="33">
        <v>478600</v>
      </c>
      <c r="J12" s="33">
        <f t="shared" si="1"/>
        <v>3723100</v>
      </c>
      <c r="K12" s="33">
        <v>3309800</v>
      </c>
      <c r="L12" s="46">
        <v>3372200</v>
      </c>
    </row>
    <row r="13" spans="1:12" x14ac:dyDescent="0.25">
      <c r="A13" s="90" t="s">
        <v>43</v>
      </c>
      <c r="B13" s="91"/>
      <c r="C13" s="91"/>
      <c r="D13" s="91"/>
      <c r="E13" s="91"/>
      <c r="F13" s="47">
        <v>58898.54</v>
      </c>
      <c r="G13" s="47">
        <v>84550</v>
      </c>
      <c r="H13" s="47">
        <v>89490</v>
      </c>
      <c r="I13" s="47">
        <v>6100</v>
      </c>
      <c r="J13" s="33">
        <f t="shared" si="1"/>
        <v>95590</v>
      </c>
      <c r="K13" s="47">
        <v>89700</v>
      </c>
      <c r="L13" s="46">
        <v>89900</v>
      </c>
    </row>
    <row r="14" spans="1:12" x14ac:dyDescent="0.25">
      <c r="A14" s="77" t="s">
        <v>67</v>
      </c>
      <c r="B14" s="78"/>
      <c r="C14" s="78"/>
      <c r="D14" s="78"/>
      <c r="E14" s="78"/>
      <c r="F14" s="32">
        <f>F8-F11</f>
        <v>38376.760000000242</v>
      </c>
      <c r="G14" s="32">
        <f t="shared" ref="G14:L14" si="3">G8-G11</f>
        <v>0</v>
      </c>
      <c r="H14" s="32">
        <f t="shared" si="3"/>
        <v>0</v>
      </c>
      <c r="I14" s="32">
        <v>0</v>
      </c>
      <c r="J14" s="32">
        <f t="shared" si="1"/>
        <v>0</v>
      </c>
      <c r="K14" s="32">
        <f t="shared" si="3"/>
        <v>0</v>
      </c>
      <c r="L14" s="32">
        <f t="shared" si="3"/>
        <v>0</v>
      </c>
    </row>
    <row r="15" spans="1:12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  <c r="K15" s="22"/>
      <c r="L15" s="22"/>
    </row>
    <row r="16" spans="1:12" ht="15.75" x14ac:dyDescent="0.25">
      <c r="A16" s="79" t="s">
        <v>25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2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  <c r="K17" s="22"/>
      <c r="L17" s="22"/>
    </row>
    <row r="18" spans="1:12" ht="25.5" x14ac:dyDescent="0.25">
      <c r="A18" s="28"/>
      <c r="B18" s="29"/>
      <c r="C18" s="29"/>
      <c r="D18" s="30"/>
      <c r="E18" s="31"/>
      <c r="F18" s="3" t="s">
        <v>38</v>
      </c>
      <c r="G18" s="3" t="s">
        <v>36</v>
      </c>
      <c r="H18" s="3" t="s">
        <v>46</v>
      </c>
      <c r="I18" s="3" t="s">
        <v>129</v>
      </c>
      <c r="J18" s="3" t="s">
        <v>128</v>
      </c>
      <c r="K18" s="3" t="s">
        <v>47</v>
      </c>
      <c r="L18" s="3" t="s">
        <v>48</v>
      </c>
    </row>
    <row r="19" spans="1:12" x14ac:dyDescent="0.25">
      <c r="A19" s="90" t="s">
        <v>44</v>
      </c>
      <c r="B19" s="91"/>
      <c r="C19" s="91"/>
      <c r="D19" s="91"/>
      <c r="E19" s="91"/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6">
        <v>0</v>
      </c>
    </row>
    <row r="20" spans="1:12" x14ac:dyDescent="0.25">
      <c r="A20" s="90" t="s">
        <v>45</v>
      </c>
      <c r="B20" s="91"/>
      <c r="C20" s="91"/>
      <c r="D20" s="91"/>
      <c r="E20" s="91"/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6">
        <v>0</v>
      </c>
    </row>
    <row r="21" spans="1:12" x14ac:dyDescent="0.25">
      <c r="A21" s="77" t="s">
        <v>2</v>
      </c>
      <c r="B21" s="78"/>
      <c r="C21" s="78"/>
      <c r="D21" s="78"/>
      <c r="E21" s="78"/>
      <c r="F21" s="32">
        <f>F19-F20</f>
        <v>0</v>
      </c>
      <c r="G21" s="32">
        <f t="shared" ref="G21:K21" si="4">G19-G20</f>
        <v>0</v>
      </c>
      <c r="H21" s="32">
        <f t="shared" si="4"/>
        <v>0</v>
      </c>
      <c r="I21" s="32">
        <v>0</v>
      </c>
      <c r="J21" s="32">
        <v>0</v>
      </c>
      <c r="K21" s="32">
        <f t="shared" si="4"/>
        <v>0</v>
      </c>
      <c r="L21" s="32">
        <v>0</v>
      </c>
    </row>
    <row r="22" spans="1:12" x14ac:dyDescent="0.25">
      <c r="A22" s="77" t="s">
        <v>68</v>
      </c>
      <c r="B22" s="78"/>
      <c r="C22" s="78"/>
      <c r="D22" s="78"/>
      <c r="E22" s="78"/>
      <c r="F22" s="32">
        <f>F14+F21</f>
        <v>38376.760000000242</v>
      </c>
      <c r="G22" s="32">
        <f t="shared" ref="G22:L22" si="5">G14+G21</f>
        <v>0</v>
      </c>
      <c r="H22" s="32">
        <f t="shared" si="5"/>
        <v>0</v>
      </c>
      <c r="I22" s="32">
        <v>0</v>
      </c>
      <c r="J22" s="32">
        <v>0</v>
      </c>
      <c r="K22" s="32">
        <f t="shared" si="5"/>
        <v>0</v>
      </c>
      <c r="L22" s="32">
        <f t="shared" si="5"/>
        <v>0</v>
      </c>
    </row>
    <row r="23" spans="1:12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  <c r="K23" s="22"/>
      <c r="L23" s="22"/>
    </row>
    <row r="24" spans="1:12" ht="15.75" x14ac:dyDescent="0.25">
      <c r="A24" s="79" t="s">
        <v>69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12" ht="15.75" x14ac:dyDescent="0.25">
      <c r="A25" s="43"/>
      <c r="B25" s="44"/>
      <c r="C25" s="44"/>
      <c r="D25" s="44"/>
      <c r="E25" s="44"/>
      <c r="F25" s="44"/>
      <c r="G25" s="44"/>
      <c r="H25" s="44"/>
      <c r="I25" s="74"/>
      <c r="J25" s="73"/>
      <c r="K25" s="44"/>
      <c r="L25" s="44"/>
    </row>
    <row r="26" spans="1:12" ht="25.5" x14ac:dyDescent="0.25">
      <c r="A26" s="28"/>
      <c r="B26" s="29"/>
      <c r="C26" s="29"/>
      <c r="D26" s="30"/>
      <c r="E26" s="31"/>
      <c r="F26" s="3" t="s">
        <v>38</v>
      </c>
      <c r="G26" s="3" t="s">
        <v>36</v>
      </c>
      <c r="H26" s="3" t="s">
        <v>46</v>
      </c>
      <c r="I26" s="3" t="s">
        <v>129</v>
      </c>
      <c r="J26" s="3" t="s">
        <v>128</v>
      </c>
      <c r="K26" s="3" t="s">
        <v>47</v>
      </c>
      <c r="L26" s="3" t="s">
        <v>48</v>
      </c>
    </row>
    <row r="27" spans="1:12" ht="15" customHeight="1" x14ac:dyDescent="0.25">
      <c r="A27" s="81" t="s">
        <v>70</v>
      </c>
      <c r="B27" s="82"/>
      <c r="C27" s="82"/>
      <c r="D27" s="82"/>
      <c r="E27" s="83"/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9">
        <v>0</v>
      </c>
    </row>
    <row r="28" spans="1:12" ht="15" customHeight="1" x14ac:dyDescent="0.25">
      <c r="A28" s="77" t="s">
        <v>71</v>
      </c>
      <c r="B28" s="78"/>
      <c r="C28" s="78"/>
      <c r="D28" s="78"/>
      <c r="E28" s="78"/>
      <c r="F28" s="50">
        <f>F22+F27</f>
        <v>38376.760000000242</v>
      </c>
      <c r="G28" s="50">
        <f t="shared" ref="G28:L28" si="6">G22+G27</f>
        <v>0</v>
      </c>
      <c r="H28" s="50">
        <f t="shared" si="6"/>
        <v>0</v>
      </c>
      <c r="I28" s="50">
        <v>0</v>
      </c>
      <c r="J28" s="50">
        <v>0</v>
      </c>
      <c r="K28" s="50">
        <f t="shared" si="6"/>
        <v>0</v>
      </c>
      <c r="L28" s="51">
        <f t="shared" si="6"/>
        <v>0</v>
      </c>
    </row>
    <row r="29" spans="1:12" ht="45" customHeight="1" x14ac:dyDescent="0.25">
      <c r="A29" s="84" t="s">
        <v>72</v>
      </c>
      <c r="B29" s="85"/>
      <c r="C29" s="85"/>
      <c r="D29" s="85"/>
      <c r="E29" s="86"/>
      <c r="F29" s="50">
        <f>F14+F21+F27-F28</f>
        <v>0</v>
      </c>
      <c r="G29" s="50">
        <f t="shared" ref="G29:L29" si="7">G14+G21+G27-G28</f>
        <v>0</v>
      </c>
      <c r="H29" s="50">
        <f t="shared" si="7"/>
        <v>0</v>
      </c>
      <c r="I29" s="50">
        <v>0</v>
      </c>
      <c r="J29" s="50">
        <v>0</v>
      </c>
      <c r="K29" s="50">
        <f t="shared" si="7"/>
        <v>0</v>
      </c>
      <c r="L29" s="51">
        <f t="shared" si="7"/>
        <v>0</v>
      </c>
    </row>
    <row r="30" spans="1:12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2" ht="15.75" x14ac:dyDescent="0.25">
      <c r="A31" s="87" t="s">
        <v>66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  <c r="K32" s="56"/>
      <c r="L32" s="56"/>
    </row>
    <row r="33" spans="1:12" ht="25.5" x14ac:dyDescent="0.25">
      <c r="A33" s="57"/>
      <c r="B33" s="58"/>
      <c r="C33" s="58"/>
      <c r="D33" s="59"/>
      <c r="E33" s="60"/>
      <c r="F33" s="61" t="s">
        <v>38</v>
      </c>
      <c r="G33" s="61" t="s">
        <v>36</v>
      </c>
      <c r="H33" s="61" t="s">
        <v>46</v>
      </c>
      <c r="I33" s="3" t="s">
        <v>129</v>
      </c>
      <c r="J33" s="3" t="s">
        <v>128</v>
      </c>
      <c r="K33" s="61" t="s">
        <v>47</v>
      </c>
      <c r="L33" s="61" t="s">
        <v>48</v>
      </c>
    </row>
    <row r="34" spans="1:12" x14ac:dyDescent="0.25">
      <c r="A34" s="81" t="s">
        <v>70</v>
      </c>
      <c r="B34" s="82"/>
      <c r="C34" s="82"/>
      <c r="D34" s="82"/>
      <c r="E34" s="83"/>
      <c r="F34" s="48">
        <v>0</v>
      </c>
      <c r="G34" s="48">
        <f>F37</f>
        <v>0</v>
      </c>
      <c r="H34" s="48">
        <f>G37</f>
        <v>0</v>
      </c>
      <c r="I34" s="48">
        <v>0</v>
      </c>
      <c r="J34" s="48">
        <v>0</v>
      </c>
      <c r="K34" s="48">
        <f>H37</f>
        <v>0</v>
      </c>
      <c r="L34" s="49">
        <f>K37</f>
        <v>0</v>
      </c>
    </row>
    <row r="35" spans="1:12" ht="28.5" customHeight="1" x14ac:dyDescent="0.25">
      <c r="A35" s="81" t="s">
        <v>73</v>
      </c>
      <c r="B35" s="82"/>
      <c r="C35" s="82"/>
      <c r="D35" s="82"/>
      <c r="E35" s="83"/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9">
        <v>0</v>
      </c>
    </row>
    <row r="36" spans="1:12" x14ac:dyDescent="0.25">
      <c r="A36" s="81" t="s">
        <v>74</v>
      </c>
      <c r="B36" s="88"/>
      <c r="C36" s="88"/>
      <c r="D36" s="88"/>
      <c r="E36" s="89"/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9">
        <v>0</v>
      </c>
    </row>
    <row r="37" spans="1:12" ht="15" customHeight="1" x14ac:dyDescent="0.25">
      <c r="A37" s="77" t="s">
        <v>71</v>
      </c>
      <c r="B37" s="78"/>
      <c r="C37" s="78"/>
      <c r="D37" s="78"/>
      <c r="E37" s="78"/>
      <c r="F37" s="34">
        <f>F34-F35+F36</f>
        <v>0</v>
      </c>
      <c r="G37" s="34">
        <f t="shared" ref="G37:L37" si="8">G34-G35+G36</f>
        <v>0</v>
      </c>
      <c r="H37" s="34">
        <f t="shared" si="8"/>
        <v>0</v>
      </c>
      <c r="I37" s="34">
        <v>0</v>
      </c>
      <c r="J37" s="34">
        <v>0</v>
      </c>
      <c r="K37" s="34">
        <f t="shared" si="8"/>
        <v>0</v>
      </c>
      <c r="L37" s="62">
        <f t="shared" si="8"/>
        <v>0</v>
      </c>
    </row>
    <row r="38" spans="1:12" ht="17.25" customHeight="1" x14ac:dyDescent="0.25"/>
    <row r="39" spans="1:12" x14ac:dyDescent="0.25">
      <c r="A39" s="75" t="s">
        <v>39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</row>
    <row r="40" spans="1:12" ht="9" customHeight="1" x14ac:dyDescent="0.25"/>
  </sheetData>
  <mergeCells count="24">
    <mergeCell ref="A20:E20"/>
    <mergeCell ref="A1:L1"/>
    <mergeCell ref="A3:L3"/>
    <mergeCell ref="A5:L5"/>
    <mergeCell ref="A8:E8"/>
    <mergeCell ref="A9:E9"/>
    <mergeCell ref="A10:E10"/>
    <mergeCell ref="A12:E12"/>
    <mergeCell ref="A13:E13"/>
    <mergeCell ref="A14:E14"/>
    <mergeCell ref="A16:L16"/>
    <mergeCell ref="A19:E19"/>
    <mergeCell ref="A39:L39"/>
    <mergeCell ref="A21:E21"/>
    <mergeCell ref="A22:E22"/>
    <mergeCell ref="A24:L24"/>
    <mergeCell ref="A27:E27"/>
    <mergeCell ref="A28:E28"/>
    <mergeCell ref="A29:E29"/>
    <mergeCell ref="A31:L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opLeftCell="A4" workbookViewId="0">
      <selection activeCell="H9" sqref="H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3" bestFit="1" customWidth="1"/>
    <col min="4" max="6" width="25.28515625" customWidth="1"/>
    <col min="7" max="7" width="15.28515625" bestFit="1" customWidth="1"/>
    <col min="8" max="10" width="25.28515625" customWidth="1"/>
  </cols>
  <sheetData>
    <row r="1" spans="1:10" ht="42" customHeight="1" x14ac:dyDescent="0.25">
      <c r="A1" s="79" t="s">
        <v>32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8" customHeight="1" x14ac:dyDescent="0.25">
      <c r="A2" s="4"/>
      <c r="B2" s="4"/>
      <c r="C2" s="4"/>
      <c r="D2" s="4"/>
      <c r="E2" s="4"/>
      <c r="F2" s="4"/>
      <c r="G2" s="23"/>
      <c r="H2" s="23"/>
      <c r="I2" s="4"/>
      <c r="J2" s="4"/>
    </row>
    <row r="3" spans="1:10" ht="15.75" customHeight="1" x14ac:dyDescent="0.25">
      <c r="A3" s="79" t="s">
        <v>18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8" x14ac:dyDescent="0.25">
      <c r="A4" s="4"/>
      <c r="B4" s="4"/>
      <c r="C4" s="4"/>
      <c r="D4" s="4"/>
      <c r="E4" s="4"/>
      <c r="F4" s="4"/>
      <c r="G4" s="23"/>
      <c r="H4" s="23"/>
      <c r="I4" s="5"/>
      <c r="J4" s="5"/>
    </row>
    <row r="5" spans="1:10" ht="18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18" x14ac:dyDescent="0.25">
      <c r="A6" s="4"/>
      <c r="B6" s="4"/>
      <c r="C6" s="4"/>
      <c r="D6" s="4"/>
      <c r="E6" s="4"/>
      <c r="F6" s="4"/>
      <c r="G6" s="23"/>
      <c r="H6" s="23"/>
      <c r="I6" s="5"/>
      <c r="J6" s="5"/>
    </row>
    <row r="7" spans="1:10" ht="15.75" customHeight="1" x14ac:dyDescent="0.25">
      <c r="A7" s="79" t="s">
        <v>49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ht="18" x14ac:dyDescent="0.25">
      <c r="A8" s="4"/>
      <c r="B8" s="4"/>
      <c r="C8" s="4"/>
      <c r="D8" s="4"/>
      <c r="E8" s="4"/>
      <c r="F8" s="4"/>
      <c r="G8" s="23"/>
      <c r="H8" s="23"/>
      <c r="I8" s="5"/>
      <c r="J8" s="5"/>
    </row>
    <row r="9" spans="1:10" ht="25.5" x14ac:dyDescent="0.25">
      <c r="A9" s="19" t="s">
        <v>5</v>
      </c>
      <c r="B9" s="18" t="s">
        <v>6</v>
      </c>
      <c r="C9" s="18" t="s">
        <v>3</v>
      </c>
      <c r="D9" s="18" t="s">
        <v>35</v>
      </c>
      <c r="E9" s="19" t="s">
        <v>36</v>
      </c>
      <c r="F9" s="19" t="s">
        <v>33</v>
      </c>
      <c r="G9" s="19" t="s">
        <v>129</v>
      </c>
      <c r="H9" s="19" t="s">
        <v>128</v>
      </c>
      <c r="I9" s="19" t="s">
        <v>26</v>
      </c>
      <c r="J9" s="19" t="s">
        <v>34</v>
      </c>
    </row>
    <row r="10" spans="1:10" x14ac:dyDescent="0.25">
      <c r="A10" s="39"/>
      <c r="B10" s="40"/>
      <c r="C10" s="38" t="s">
        <v>0</v>
      </c>
      <c r="D10" s="66">
        <f>SUM(D11,D17)</f>
        <v>2156056.5100000002</v>
      </c>
      <c r="E10" s="66">
        <f t="shared" ref="E10:J10" si="0">SUM(E11,E17)</f>
        <v>2806010</v>
      </c>
      <c r="F10" s="66">
        <f t="shared" si="0"/>
        <v>3333990</v>
      </c>
      <c r="G10" s="66">
        <v>484700</v>
      </c>
      <c r="H10" s="66">
        <f>SUM(F10:G10)</f>
        <v>3818690</v>
      </c>
      <c r="I10" s="66">
        <f t="shared" si="0"/>
        <v>3399500</v>
      </c>
      <c r="J10" s="66">
        <f t="shared" si="0"/>
        <v>3462100</v>
      </c>
    </row>
    <row r="11" spans="1:10" ht="15.75" customHeight="1" x14ac:dyDescent="0.25">
      <c r="A11" s="11">
        <v>6</v>
      </c>
      <c r="B11" s="11"/>
      <c r="C11" s="11" t="s">
        <v>7</v>
      </c>
      <c r="D11" s="72">
        <f>SUM(D12:D16)</f>
        <v>2156056.5100000002</v>
      </c>
      <c r="E11" s="68">
        <f>SUM(E12:E16)</f>
        <v>2806010</v>
      </c>
      <c r="F11" s="68">
        <f t="shared" ref="F11:J11" si="1">SUM(F12:F16)</f>
        <v>3333990</v>
      </c>
      <c r="G11" s="68">
        <v>484700</v>
      </c>
      <c r="H11" s="114">
        <f t="shared" ref="H11:H18" si="2">SUM(F11:G11)</f>
        <v>3818690</v>
      </c>
      <c r="I11" s="68">
        <f t="shared" si="1"/>
        <v>3399500</v>
      </c>
      <c r="J11" s="68">
        <f t="shared" si="1"/>
        <v>3462100</v>
      </c>
    </row>
    <row r="12" spans="1:10" x14ac:dyDescent="0.25">
      <c r="A12" s="11"/>
      <c r="B12" s="16">
        <v>63</v>
      </c>
      <c r="C12" s="16" t="s">
        <v>28</v>
      </c>
      <c r="D12" s="8">
        <v>1539690</v>
      </c>
      <c r="E12" s="9">
        <v>2032860</v>
      </c>
      <c r="F12" s="9">
        <v>2367100</v>
      </c>
      <c r="G12" s="9">
        <v>402300</v>
      </c>
      <c r="H12" s="115">
        <f t="shared" si="2"/>
        <v>2769400</v>
      </c>
      <c r="I12" s="9">
        <v>2421600</v>
      </c>
      <c r="J12" s="9">
        <v>2473100</v>
      </c>
    </row>
    <row r="13" spans="1:10" x14ac:dyDescent="0.25">
      <c r="A13" s="11"/>
      <c r="B13" s="16">
        <v>64</v>
      </c>
      <c r="C13" s="16" t="s">
        <v>75</v>
      </c>
      <c r="D13" s="8">
        <v>0.65</v>
      </c>
      <c r="E13" s="9">
        <v>100</v>
      </c>
      <c r="F13" s="9">
        <v>100</v>
      </c>
      <c r="G13" s="9">
        <v>0</v>
      </c>
      <c r="H13" s="115">
        <f t="shared" si="2"/>
        <v>100</v>
      </c>
      <c r="I13" s="9">
        <v>100</v>
      </c>
      <c r="J13" s="9">
        <v>100</v>
      </c>
    </row>
    <row r="14" spans="1:10" ht="25.5" x14ac:dyDescent="0.25">
      <c r="A14" s="11"/>
      <c r="B14" s="16">
        <v>65</v>
      </c>
      <c r="C14" s="16" t="s">
        <v>77</v>
      </c>
      <c r="D14" s="8">
        <v>130885.35</v>
      </c>
      <c r="E14" s="9">
        <v>180000</v>
      </c>
      <c r="F14" s="9">
        <v>182000</v>
      </c>
      <c r="G14" s="9">
        <v>10000</v>
      </c>
      <c r="H14" s="115">
        <f t="shared" si="2"/>
        <v>192000</v>
      </c>
      <c r="I14" s="9">
        <v>184400</v>
      </c>
      <c r="J14" s="9">
        <v>186800</v>
      </c>
    </row>
    <row r="15" spans="1:10" ht="25.5" x14ac:dyDescent="0.25">
      <c r="A15" s="12"/>
      <c r="B15" s="12">
        <v>66</v>
      </c>
      <c r="C15" s="16" t="s">
        <v>76</v>
      </c>
      <c r="D15" s="8">
        <v>31840.560000000001</v>
      </c>
      <c r="E15" s="9">
        <v>47500</v>
      </c>
      <c r="F15" s="9">
        <v>40000</v>
      </c>
      <c r="G15" s="9">
        <v>9000</v>
      </c>
      <c r="H15" s="115">
        <f t="shared" si="2"/>
        <v>49000</v>
      </c>
      <c r="I15" s="9">
        <v>40000</v>
      </c>
      <c r="J15" s="9">
        <v>40000</v>
      </c>
    </row>
    <row r="16" spans="1:10" x14ac:dyDescent="0.25">
      <c r="A16" s="12"/>
      <c r="B16" s="12">
        <v>67</v>
      </c>
      <c r="C16" s="16" t="s">
        <v>29</v>
      </c>
      <c r="D16" s="8">
        <v>453639.95</v>
      </c>
      <c r="E16" s="9">
        <v>545550</v>
      </c>
      <c r="F16" s="9">
        <v>744790</v>
      </c>
      <c r="G16" s="9">
        <v>63400</v>
      </c>
      <c r="H16" s="115">
        <f t="shared" si="2"/>
        <v>808190</v>
      </c>
      <c r="I16" s="9">
        <v>753400</v>
      </c>
      <c r="J16" s="9">
        <v>762100</v>
      </c>
    </row>
    <row r="17" spans="1:10" x14ac:dyDescent="0.25">
      <c r="A17" s="14">
        <v>7</v>
      </c>
      <c r="B17" s="15"/>
      <c r="C17" s="24" t="s">
        <v>8</v>
      </c>
      <c r="D17" s="8">
        <v>0</v>
      </c>
      <c r="E17" s="8">
        <v>0</v>
      </c>
      <c r="F17" s="8">
        <v>0</v>
      </c>
      <c r="G17" s="72">
        <v>0</v>
      </c>
      <c r="H17" s="114">
        <f t="shared" si="2"/>
        <v>0</v>
      </c>
      <c r="I17" s="8">
        <v>0</v>
      </c>
      <c r="J17" s="8">
        <v>0</v>
      </c>
    </row>
    <row r="18" spans="1:10" x14ac:dyDescent="0.25">
      <c r="A18" s="16"/>
      <c r="B18" s="16">
        <v>72</v>
      </c>
      <c r="C18" s="25" t="s">
        <v>27</v>
      </c>
      <c r="D18" s="8">
        <v>0</v>
      </c>
      <c r="E18" s="8">
        <v>0</v>
      </c>
      <c r="F18" s="8">
        <v>0</v>
      </c>
      <c r="G18" s="8">
        <v>0</v>
      </c>
      <c r="H18" s="115">
        <f t="shared" si="2"/>
        <v>0</v>
      </c>
      <c r="I18" s="8">
        <v>0</v>
      </c>
      <c r="J18" s="8">
        <v>0</v>
      </c>
    </row>
    <row r="21" spans="1:10" ht="15.75" x14ac:dyDescent="0.25">
      <c r="A21" s="79" t="s">
        <v>50</v>
      </c>
      <c r="B21" s="98"/>
      <c r="C21" s="98"/>
      <c r="D21" s="98"/>
      <c r="E21" s="98"/>
      <c r="F21" s="98"/>
      <c r="G21" s="98"/>
      <c r="H21" s="98"/>
      <c r="I21" s="98"/>
      <c r="J21" s="98"/>
    </row>
    <row r="22" spans="1:10" ht="18" x14ac:dyDescent="0.25">
      <c r="A22" s="4"/>
      <c r="B22" s="4"/>
      <c r="C22" s="4"/>
      <c r="D22" s="4"/>
      <c r="E22" s="4"/>
      <c r="F22" s="4"/>
      <c r="G22" s="23"/>
      <c r="H22" s="23"/>
      <c r="I22" s="5"/>
      <c r="J22" s="5"/>
    </row>
    <row r="23" spans="1:10" ht="25.5" x14ac:dyDescent="0.25">
      <c r="A23" s="19" t="s">
        <v>5</v>
      </c>
      <c r="B23" s="18" t="s">
        <v>6</v>
      </c>
      <c r="C23" s="18" t="s">
        <v>9</v>
      </c>
      <c r="D23" s="18" t="s">
        <v>35</v>
      </c>
      <c r="E23" s="19" t="s">
        <v>36</v>
      </c>
      <c r="F23" s="19" t="s">
        <v>33</v>
      </c>
      <c r="G23" s="19" t="s">
        <v>129</v>
      </c>
      <c r="H23" s="19" t="s">
        <v>128</v>
      </c>
      <c r="I23" s="19" t="s">
        <v>26</v>
      </c>
      <c r="J23" s="19" t="s">
        <v>34</v>
      </c>
    </row>
    <row r="24" spans="1:10" x14ac:dyDescent="0.25">
      <c r="A24" s="39"/>
      <c r="B24" s="40"/>
      <c r="C24" s="38" t="s">
        <v>1</v>
      </c>
      <c r="D24" s="66">
        <f>SUM(D25,D31)</f>
        <v>2117679.7599999998</v>
      </c>
      <c r="E24" s="66">
        <f t="shared" ref="E24:J24" si="3">SUM(E25,E31)</f>
        <v>2806010</v>
      </c>
      <c r="F24" s="66">
        <f t="shared" si="3"/>
        <v>3333990</v>
      </c>
      <c r="G24" s="66">
        <v>484700</v>
      </c>
      <c r="H24" s="66">
        <f>SUM(F24:G24)</f>
        <v>3818690</v>
      </c>
      <c r="I24" s="66">
        <f t="shared" si="3"/>
        <v>3399500</v>
      </c>
      <c r="J24" s="66">
        <f t="shared" si="3"/>
        <v>3462100</v>
      </c>
    </row>
    <row r="25" spans="1:10" ht="15.75" customHeight="1" x14ac:dyDescent="0.25">
      <c r="A25" s="11">
        <v>3</v>
      </c>
      <c r="B25" s="11"/>
      <c r="C25" s="11" t="s">
        <v>10</v>
      </c>
      <c r="D25" s="72">
        <f>SUM(D26:D30)</f>
        <v>2058781.22</v>
      </c>
      <c r="E25" s="72">
        <f t="shared" ref="E25:J25" si="4">SUM(E26:E30)</f>
        <v>2721460</v>
      </c>
      <c r="F25" s="72">
        <f t="shared" si="4"/>
        <v>3244500</v>
      </c>
      <c r="G25" s="72">
        <v>478600</v>
      </c>
      <c r="H25" s="114">
        <f t="shared" ref="H25:H32" si="5">SUM(F25:G25)</f>
        <v>3723100</v>
      </c>
      <c r="I25" s="72">
        <f t="shared" si="4"/>
        <v>3309800</v>
      </c>
      <c r="J25" s="72">
        <f t="shared" si="4"/>
        <v>3372200</v>
      </c>
    </row>
    <row r="26" spans="1:10" ht="15.75" customHeight="1" x14ac:dyDescent="0.25">
      <c r="A26" s="11"/>
      <c r="B26" s="16">
        <v>31</v>
      </c>
      <c r="C26" s="16" t="s">
        <v>11</v>
      </c>
      <c r="D26" s="8">
        <v>1712485.72</v>
      </c>
      <c r="E26" s="9">
        <v>2022890</v>
      </c>
      <c r="F26" s="9">
        <v>2400700</v>
      </c>
      <c r="G26" s="9">
        <v>441700</v>
      </c>
      <c r="H26" s="115">
        <f t="shared" si="5"/>
        <v>2842400</v>
      </c>
      <c r="I26" s="9">
        <v>2460600</v>
      </c>
      <c r="J26" s="9">
        <v>2517600</v>
      </c>
    </row>
    <row r="27" spans="1:10" x14ac:dyDescent="0.25">
      <c r="A27" s="12"/>
      <c r="B27" s="12">
        <v>32</v>
      </c>
      <c r="C27" s="12" t="s">
        <v>21</v>
      </c>
      <c r="D27" s="8">
        <v>343084.53</v>
      </c>
      <c r="E27" s="9">
        <v>631800</v>
      </c>
      <c r="F27" s="9">
        <v>772400</v>
      </c>
      <c r="G27" s="9">
        <v>20100</v>
      </c>
      <c r="H27" s="115">
        <f t="shared" si="5"/>
        <v>792500</v>
      </c>
      <c r="I27" s="9">
        <v>776800</v>
      </c>
      <c r="J27" s="9">
        <v>781200</v>
      </c>
    </row>
    <row r="28" spans="1:10" x14ac:dyDescent="0.25">
      <c r="A28" s="12"/>
      <c r="B28" s="12">
        <v>34</v>
      </c>
      <c r="C28" s="12" t="s">
        <v>78</v>
      </c>
      <c r="D28" s="8">
        <v>1733.5</v>
      </c>
      <c r="E28" s="9">
        <v>1730</v>
      </c>
      <c r="F28" s="9">
        <v>1200</v>
      </c>
      <c r="G28" s="9">
        <v>15000</v>
      </c>
      <c r="H28" s="115">
        <f t="shared" si="5"/>
        <v>16200</v>
      </c>
      <c r="I28" s="9">
        <v>1200</v>
      </c>
      <c r="J28" s="9">
        <v>1200</v>
      </c>
    </row>
    <row r="29" spans="1:10" x14ac:dyDescent="0.25">
      <c r="A29" s="12"/>
      <c r="B29" s="12">
        <v>37</v>
      </c>
      <c r="C29" s="12" t="s">
        <v>79</v>
      </c>
      <c r="D29" s="8">
        <v>1327.23</v>
      </c>
      <c r="E29" s="9">
        <v>62790</v>
      </c>
      <c r="F29" s="9">
        <v>69700</v>
      </c>
      <c r="G29" s="9">
        <v>0</v>
      </c>
      <c r="H29" s="115">
        <f t="shared" si="5"/>
        <v>69700</v>
      </c>
      <c r="I29" s="9">
        <v>70700</v>
      </c>
      <c r="J29" s="9">
        <v>71700</v>
      </c>
    </row>
    <row r="30" spans="1:10" x14ac:dyDescent="0.25">
      <c r="A30" s="12"/>
      <c r="B30" s="12">
        <v>38</v>
      </c>
      <c r="C30" s="12" t="s">
        <v>80</v>
      </c>
      <c r="D30" s="8">
        <v>150.24</v>
      </c>
      <c r="E30" s="9">
        <v>2250</v>
      </c>
      <c r="F30" s="9">
        <v>500</v>
      </c>
      <c r="G30" s="9">
        <v>1800</v>
      </c>
      <c r="H30" s="115">
        <f t="shared" si="5"/>
        <v>2300</v>
      </c>
      <c r="I30" s="9">
        <v>500</v>
      </c>
      <c r="J30" s="9">
        <v>500</v>
      </c>
    </row>
    <row r="31" spans="1:10" x14ac:dyDescent="0.25">
      <c r="A31" s="14">
        <v>4</v>
      </c>
      <c r="B31" s="15"/>
      <c r="C31" s="24" t="s">
        <v>12</v>
      </c>
      <c r="D31" s="72">
        <f>SUM(D32)</f>
        <v>58898.54</v>
      </c>
      <c r="E31" s="72">
        <f t="shared" ref="E31:J31" si="6">SUM(E32)</f>
        <v>84550</v>
      </c>
      <c r="F31" s="72">
        <f t="shared" si="6"/>
        <v>89490</v>
      </c>
      <c r="G31" s="72">
        <v>6100</v>
      </c>
      <c r="H31" s="114">
        <f t="shared" si="5"/>
        <v>95590</v>
      </c>
      <c r="I31" s="72">
        <f t="shared" si="6"/>
        <v>89700</v>
      </c>
      <c r="J31" s="72">
        <f t="shared" si="6"/>
        <v>89900</v>
      </c>
    </row>
    <row r="32" spans="1:10" x14ac:dyDescent="0.25">
      <c r="A32" s="16"/>
      <c r="B32" s="16">
        <v>42</v>
      </c>
      <c r="C32" s="25" t="s">
        <v>30</v>
      </c>
      <c r="D32" s="8">
        <v>58898.54</v>
      </c>
      <c r="E32" s="9">
        <v>84550</v>
      </c>
      <c r="F32" s="9">
        <v>89490</v>
      </c>
      <c r="G32" s="9">
        <v>6100</v>
      </c>
      <c r="H32" s="115">
        <f t="shared" si="5"/>
        <v>95590</v>
      </c>
      <c r="I32" s="9">
        <v>89700</v>
      </c>
      <c r="J32" s="10">
        <v>89900</v>
      </c>
    </row>
  </sheetData>
  <mergeCells count="5">
    <mergeCell ref="A21:J21"/>
    <mergeCell ref="A1:J1"/>
    <mergeCell ref="A3:J3"/>
    <mergeCell ref="A5:J5"/>
    <mergeCell ref="A7:J7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7" workbookViewId="0">
      <selection activeCell="F9" sqref="F9"/>
    </sheetView>
  </sheetViews>
  <sheetFormatPr defaultRowHeight="15" x14ac:dyDescent="0.25"/>
  <cols>
    <col min="1" max="1" width="45.5703125" customWidth="1"/>
    <col min="2" max="4" width="25.28515625" customWidth="1"/>
    <col min="5" max="5" width="16.42578125" bestFit="1" customWidth="1"/>
    <col min="6" max="8" width="25.28515625" customWidth="1"/>
  </cols>
  <sheetData>
    <row r="1" spans="1:8" ht="42" customHeight="1" x14ac:dyDescent="0.25">
      <c r="A1" s="79" t="s">
        <v>32</v>
      </c>
      <c r="B1" s="79"/>
      <c r="C1" s="79"/>
      <c r="D1" s="79"/>
      <c r="E1" s="79"/>
      <c r="F1" s="79"/>
      <c r="G1" s="79"/>
      <c r="H1" s="79"/>
    </row>
    <row r="2" spans="1:8" ht="18" customHeight="1" x14ac:dyDescent="0.25">
      <c r="A2" s="23"/>
      <c r="B2" s="23"/>
      <c r="C2" s="23"/>
      <c r="D2" s="23"/>
      <c r="E2" s="23"/>
      <c r="F2" s="23"/>
      <c r="G2" s="23"/>
      <c r="H2" s="23"/>
    </row>
    <row r="3" spans="1:8" ht="15.75" customHeight="1" x14ac:dyDescent="0.25">
      <c r="A3" s="79" t="s">
        <v>18</v>
      </c>
      <c r="B3" s="79"/>
      <c r="C3" s="79"/>
      <c r="D3" s="79"/>
      <c r="E3" s="79"/>
      <c r="F3" s="79"/>
      <c r="G3" s="79"/>
      <c r="H3" s="79"/>
    </row>
    <row r="4" spans="1:8" ht="18" x14ac:dyDescent="0.25">
      <c r="B4" s="23"/>
      <c r="C4" s="23"/>
      <c r="D4" s="23"/>
      <c r="E4" s="23"/>
      <c r="F4" s="23"/>
      <c r="G4" s="5"/>
      <c r="H4" s="5"/>
    </row>
    <row r="5" spans="1:8" ht="18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</row>
    <row r="6" spans="1:8" ht="18" x14ac:dyDescent="0.25">
      <c r="A6" s="23"/>
      <c r="B6" s="23"/>
      <c r="C6" s="23"/>
      <c r="D6" s="23"/>
      <c r="E6" s="23"/>
      <c r="F6" s="23"/>
      <c r="G6" s="5"/>
      <c r="H6" s="5"/>
    </row>
    <row r="7" spans="1:8" ht="15.75" customHeight="1" x14ac:dyDescent="0.25">
      <c r="A7" s="79" t="s">
        <v>51</v>
      </c>
      <c r="B7" s="79"/>
      <c r="C7" s="79"/>
      <c r="D7" s="79"/>
      <c r="E7" s="79"/>
      <c r="F7" s="79"/>
      <c r="G7" s="79"/>
      <c r="H7" s="79"/>
    </row>
    <row r="8" spans="1:8" ht="18" x14ac:dyDescent="0.25">
      <c r="A8" s="23"/>
      <c r="B8" s="23"/>
      <c r="C8" s="23"/>
      <c r="D8" s="23"/>
      <c r="E8" s="23"/>
      <c r="F8" s="23"/>
      <c r="G8" s="5"/>
      <c r="H8" s="5"/>
    </row>
    <row r="9" spans="1:8" ht="25.5" x14ac:dyDescent="0.25">
      <c r="A9" s="19" t="s">
        <v>53</v>
      </c>
      <c r="B9" s="18" t="s">
        <v>35</v>
      </c>
      <c r="C9" s="19" t="s">
        <v>36</v>
      </c>
      <c r="D9" s="19" t="s">
        <v>33</v>
      </c>
      <c r="E9" s="19" t="s">
        <v>130</v>
      </c>
      <c r="F9" s="19" t="s">
        <v>128</v>
      </c>
      <c r="G9" s="19" t="s">
        <v>26</v>
      </c>
      <c r="H9" s="19" t="s">
        <v>34</v>
      </c>
    </row>
    <row r="10" spans="1:8" x14ac:dyDescent="0.25">
      <c r="A10" s="41" t="s">
        <v>0</v>
      </c>
      <c r="B10" s="66">
        <f>SUM(B11,B14,B16,B18,B20)</f>
        <v>2156056.5099999998</v>
      </c>
      <c r="C10" s="67">
        <f>SUM(C11,C14,C16,C18,C20)</f>
        <v>2806010</v>
      </c>
      <c r="D10" s="67">
        <f>SUM(D11,D14,D16,D18,D20)</f>
        <v>3333990</v>
      </c>
      <c r="E10" s="67">
        <v>484700</v>
      </c>
      <c r="F10" s="67">
        <f>SUM(D10:E10)</f>
        <v>3818690</v>
      </c>
      <c r="G10" s="67">
        <f t="shared" ref="G10:H10" si="0">SUM(G11,G14,G16,G18,G20)</f>
        <v>3399500</v>
      </c>
      <c r="H10" s="67">
        <f t="shared" si="0"/>
        <v>3462100</v>
      </c>
    </row>
    <row r="11" spans="1:8" x14ac:dyDescent="0.25">
      <c r="A11" s="24" t="s">
        <v>56</v>
      </c>
      <c r="B11" s="71">
        <f>SUM(B12:B13)</f>
        <v>453639.94999999995</v>
      </c>
      <c r="C11" s="71">
        <v>545550</v>
      </c>
      <c r="D11" s="71">
        <v>744790</v>
      </c>
      <c r="E11" s="71">
        <v>63400</v>
      </c>
      <c r="F11" s="71">
        <f t="shared" ref="F11:F21" si="1">SUM(D11:E11)</f>
        <v>808190</v>
      </c>
      <c r="G11" s="71">
        <v>753400</v>
      </c>
      <c r="H11" s="71">
        <v>762100</v>
      </c>
    </row>
    <row r="12" spans="1:8" x14ac:dyDescent="0.25">
      <c r="A12" s="13" t="s">
        <v>82</v>
      </c>
      <c r="B12" s="9">
        <v>382367.29</v>
      </c>
      <c r="C12" s="9">
        <v>394320</v>
      </c>
      <c r="D12" s="9">
        <v>598390</v>
      </c>
      <c r="E12" s="9">
        <v>63400</v>
      </c>
      <c r="F12" s="116">
        <f t="shared" si="1"/>
        <v>661790</v>
      </c>
      <c r="G12" s="9">
        <v>607000</v>
      </c>
      <c r="H12" s="9">
        <v>615700</v>
      </c>
    </row>
    <row r="13" spans="1:8" x14ac:dyDescent="0.25">
      <c r="A13" s="13" t="s">
        <v>81</v>
      </c>
      <c r="B13" s="9">
        <v>71272.66</v>
      </c>
      <c r="C13" s="9">
        <v>151230</v>
      </c>
      <c r="D13" s="9">
        <v>146400</v>
      </c>
      <c r="E13" s="9">
        <v>0</v>
      </c>
      <c r="F13" s="116">
        <f t="shared" si="1"/>
        <v>146400</v>
      </c>
      <c r="G13" s="9">
        <v>146400</v>
      </c>
      <c r="H13" s="9">
        <v>146400</v>
      </c>
    </row>
    <row r="14" spans="1:8" x14ac:dyDescent="0.25">
      <c r="A14" s="24" t="s">
        <v>58</v>
      </c>
      <c r="B14" s="70">
        <v>24185.39</v>
      </c>
      <c r="C14" s="68">
        <v>30100</v>
      </c>
      <c r="D14" s="68">
        <v>30100</v>
      </c>
      <c r="E14" s="68">
        <v>9000</v>
      </c>
      <c r="F14" s="71">
        <f t="shared" si="1"/>
        <v>39100</v>
      </c>
      <c r="G14" s="68">
        <v>30100</v>
      </c>
      <c r="H14" s="68">
        <v>30100</v>
      </c>
    </row>
    <row r="15" spans="1:8" x14ac:dyDescent="0.25">
      <c r="A15" s="13" t="s">
        <v>83</v>
      </c>
      <c r="B15" s="9">
        <v>24185.39</v>
      </c>
      <c r="C15" s="9">
        <v>30100</v>
      </c>
      <c r="D15" s="9">
        <v>30100</v>
      </c>
      <c r="E15" s="9">
        <v>9000</v>
      </c>
      <c r="F15" s="116">
        <f t="shared" si="1"/>
        <v>39100</v>
      </c>
      <c r="G15" s="9">
        <v>30100</v>
      </c>
      <c r="H15" s="9">
        <v>30100</v>
      </c>
    </row>
    <row r="16" spans="1:8" x14ac:dyDescent="0.25">
      <c r="A16" s="11" t="s">
        <v>55</v>
      </c>
      <c r="B16" s="70">
        <v>130885.35</v>
      </c>
      <c r="C16" s="70">
        <v>180000</v>
      </c>
      <c r="D16" s="70">
        <v>182000</v>
      </c>
      <c r="E16" s="70">
        <v>10000</v>
      </c>
      <c r="F16" s="71">
        <f t="shared" si="1"/>
        <v>192000</v>
      </c>
      <c r="G16" s="70">
        <v>184400</v>
      </c>
      <c r="H16" s="70">
        <v>186800</v>
      </c>
    </row>
    <row r="17" spans="1:8" x14ac:dyDescent="0.25">
      <c r="A17" s="17" t="s">
        <v>87</v>
      </c>
      <c r="B17" s="9">
        <v>130885.35</v>
      </c>
      <c r="C17" s="9">
        <v>180000</v>
      </c>
      <c r="D17" s="9">
        <v>182000</v>
      </c>
      <c r="E17" s="9">
        <v>10000</v>
      </c>
      <c r="F17" s="116">
        <f t="shared" si="1"/>
        <v>192000</v>
      </c>
      <c r="G17" s="9">
        <v>184400</v>
      </c>
      <c r="H17" s="9">
        <v>186800</v>
      </c>
    </row>
    <row r="18" spans="1:8" x14ac:dyDescent="0.25">
      <c r="A18" s="11" t="s">
        <v>54</v>
      </c>
      <c r="B18" s="70">
        <v>1539690</v>
      </c>
      <c r="C18" s="70">
        <v>2032860</v>
      </c>
      <c r="D18" s="70">
        <v>2367100</v>
      </c>
      <c r="E18" s="70">
        <v>402300</v>
      </c>
      <c r="F18" s="71">
        <f t="shared" si="1"/>
        <v>2769400</v>
      </c>
      <c r="G18" s="70">
        <v>2421600</v>
      </c>
      <c r="H18" s="70">
        <v>2473100</v>
      </c>
    </row>
    <row r="19" spans="1:8" ht="15.75" customHeight="1" x14ac:dyDescent="0.25">
      <c r="A19" s="12" t="s">
        <v>84</v>
      </c>
      <c r="B19" s="9">
        <v>1539690</v>
      </c>
      <c r="C19" s="9">
        <v>2032860</v>
      </c>
      <c r="D19" s="9">
        <v>2367100</v>
      </c>
      <c r="E19" s="9">
        <v>402300</v>
      </c>
      <c r="F19" s="116">
        <f t="shared" si="1"/>
        <v>2769400</v>
      </c>
      <c r="G19" s="9">
        <v>2421600</v>
      </c>
      <c r="H19" s="9">
        <v>2473100</v>
      </c>
    </row>
    <row r="20" spans="1:8" x14ac:dyDescent="0.25">
      <c r="A20" s="11" t="s">
        <v>85</v>
      </c>
      <c r="B20" s="69">
        <v>7655.82</v>
      </c>
      <c r="C20" s="70">
        <v>17500</v>
      </c>
      <c r="D20" s="70">
        <v>10000</v>
      </c>
      <c r="E20" s="70">
        <v>0</v>
      </c>
      <c r="F20" s="71">
        <f t="shared" si="1"/>
        <v>10000</v>
      </c>
      <c r="G20" s="70">
        <v>10000</v>
      </c>
      <c r="H20" s="70">
        <v>10000</v>
      </c>
    </row>
    <row r="21" spans="1:8" x14ac:dyDescent="0.25">
      <c r="A21" s="17" t="s">
        <v>86</v>
      </c>
      <c r="B21" s="8">
        <v>7655.82</v>
      </c>
      <c r="C21" s="9">
        <v>17500</v>
      </c>
      <c r="D21" s="9">
        <v>10000</v>
      </c>
      <c r="E21" s="9">
        <v>0</v>
      </c>
      <c r="F21" s="116">
        <f t="shared" si="1"/>
        <v>10000</v>
      </c>
      <c r="G21" s="9">
        <v>10000</v>
      </c>
      <c r="H21" s="9">
        <v>10000</v>
      </c>
    </row>
    <row r="24" spans="1:8" ht="15.75" customHeight="1" x14ac:dyDescent="0.25">
      <c r="A24" s="79" t="s">
        <v>52</v>
      </c>
      <c r="B24" s="79"/>
      <c r="C24" s="79"/>
      <c r="D24" s="79"/>
      <c r="E24" s="79"/>
      <c r="F24" s="79"/>
      <c r="G24" s="79"/>
      <c r="H24" s="79"/>
    </row>
    <row r="25" spans="1:8" ht="18" x14ac:dyDescent="0.25">
      <c r="A25" s="23"/>
      <c r="B25" s="23"/>
      <c r="C25" s="23"/>
      <c r="D25" s="23"/>
      <c r="E25" s="23"/>
      <c r="F25" s="23"/>
      <c r="G25" s="5"/>
      <c r="H25" s="5"/>
    </row>
    <row r="26" spans="1:8" ht="25.5" x14ac:dyDescent="0.25">
      <c r="A26" s="19" t="s">
        <v>53</v>
      </c>
      <c r="B26" s="18" t="s">
        <v>35</v>
      </c>
      <c r="C26" s="19" t="s">
        <v>36</v>
      </c>
      <c r="D26" s="19" t="s">
        <v>33</v>
      </c>
      <c r="E26" s="19" t="s">
        <v>130</v>
      </c>
      <c r="F26" s="19" t="s">
        <v>128</v>
      </c>
      <c r="G26" s="19" t="s">
        <v>26</v>
      </c>
      <c r="H26" s="19" t="s">
        <v>34</v>
      </c>
    </row>
    <row r="27" spans="1:8" x14ac:dyDescent="0.25">
      <c r="A27" s="41" t="s">
        <v>1</v>
      </c>
      <c r="B27" s="66">
        <f>SUM(B28,B31,B33,B35,B37)</f>
        <v>2117679.7599999998</v>
      </c>
      <c r="C27" s="66">
        <f t="shared" ref="C27:H27" si="2">SUM(C28,C31,C33,C35,C37)</f>
        <v>2806010</v>
      </c>
      <c r="D27" s="66">
        <f t="shared" si="2"/>
        <v>3333990</v>
      </c>
      <c r="E27" s="66">
        <v>484700</v>
      </c>
      <c r="F27" s="66">
        <f>SUM(D27:E27)</f>
        <v>3818690</v>
      </c>
      <c r="G27" s="66">
        <f t="shared" si="2"/>
        <v>3399500</v>
      </c>
      <c r="H27" s="66">
        <f t="shared" si="2"/>
        <v>3462100</v>
      </c>
    </row>
    <row r="28" spans="1:8" x14ac:dyDescent="0.25">
      <c r="A28" s="24" t="s">
        <v>56</v>
      </c>
      <c r="B28" s="72">
        <f>SUM(B29:B30)</f>
        <v>406567.15</v>
      </c>
      <c r="C28" s="72">
        <f t="shared" ref="C28:H28" si="3">SUM(C29:C30)</f>
        <v>545550</v>
      </c>
      <c r="D28" s="72">
        <f t="shared" si="3"/>
        <v>744790</v>
      </c>
      <c r="E28" s="72">
        <v>63400</v>
      </c>
      <c r="F28" s="114">
        <f t="shared" ref="F28:F38" si="4">SUM(D28:E28)</f>
        <v>808190</v>
      </c>
      <c r="G28" s="72">
        <f t="shared" si="3"/>
        <v>753400</v>
      </c>
      <c r="H28" s="72">
        <f t="shared" si="3"/>
        <v>762100</v>
      </c>
    </row>
    <row r="29" spans="1:8" x14ac:dyDescent="0.25">
      <c r="A29" s="13" t="s">
        <v>82</v>
      </c>
      <c r="B29" s="8">
        <v>257890.04</v>
      </c>
      <c r="C29" s="9">
        <v>394320</v>
      </c>
      <c r="D29" s="9">
        <v>598390</v>
      </c>
      <c r="E29" s="9">
        <v>63400</v>
      </c>
      <c r="F29" s="115">
        <f t="shared" si="4"/>
        <v>661790</v>
      </c>
      <c r="G29" s="9">
        <v>607000</v>
      </c>
      <c r="H29" s="9">
        <v>615700</v>
      </c>
    </row>
    <row r="30" spans="1:8" x14ac:dyDescent="0.25">
      <c r="A30" s="13" t="s">
        <v>81</v>
      </c>
      <c r="B30" s="8">
        <v>148677.10999999999</v>
      </c>
      <c r="C30" s="9">
        <v>151230</v>
      </c>
      <c r="D30" s="9">
        <v>146400</v>
      </c>
      <c r="E30" s="9">
        <v>0</v>
      </c>
      <c r="F30" s="115">
        <f t="shared" si="4"/>
        <v>146400</v>
      </c>
      <c r="G30" s="9">
        <v>146400</v>
      </c>
      <c r="H30" s="9">
        <v>146400</v>
      </c>
    </row>
    <row r="31" spans="1:8" x14ac:dyDescent="0.25">
      <c r="A31" s="24" t="s">
        <v>58</v>
      </c>
      <c r="B31" s="72">
        <v>23013.43</v>
      </c>
      <c r="C31" s="68">
        <v>30100</v>
      </c>
      <c r="D31" s="68">
        <v>30100</v>
      </c>
      <c r="E31" s="68">
        <v>9000</v>
      </c>
      <c r="F31" s="114">
        <f t="shared" si="4"/>
        <v>39100</v>
      </c>
      <c r="G31" s="68">
        <v>30100</v>
      </c>
      <c r="H31" s="68">
        <v>30100</v>
      </c>
    </row>
    <row r="32" spans="1:8" x14ac:dyDescent="0.25">
      <c r="A32" s="13" t="s">
        <v>83</v>
      </c>
      <c r="B32" s="8">
        <v>23013.43</v>
      </c>
      <c r="C32" s="9">
        <v>30100</v>
      </c>
      <c r="D32" s="9">
        <v>30100</v>
      </c>
      <c r="E32" s="9">
        <v>9000</v>
      </c>
      <c r="F32" s="115">
        <f t="shared" si="4"/>
        <v>39100</v>
      </c>
      <c r="G32" s="9">
        <v>30100</v>
      </c>
      <c r="H32" s="10">
        <v>30100</v>
      </c>
    </row>
    <row r="33" spans="1:8" x14ac:dyDescent="0.25">
      <c r="A33" s="11" t="s">
        <v>55</v>
      </c>
      <c r="B33" s="72">
        <v>142570.22</v>
      </c>
      <c r="C33" s="68">
        <v>180000</v>
      </c>
      <c r="D33" s="68">
        <v>182000</v>
      </c>
      <c r="E33" s="68">
        <v>10000</v>
      </c>
      <c r="F33" s="114">
        <f t="shared" si="4"/>
        <v>192000</v>
      </c>
      <c r="G33" s="68">
        <v>184400</v>
      </c>
      <c r="H33" s="68">
        <v>186800</v>
      </c>
    </row>
    <row r="34" spans="1:8" x14ac:dyDescent="0.25">
      <c r="A34" s="17" t="s">
        <v>87</v>
      </c>
      <c r="B34" s="8">
        <v>142570.22</v>
      </c>
      <c r="C34" s="9">
        <v>180000</v>
      </c>
      <c r="D34" s="9">
        <v>182000</v>
      </c>
      <c r="E34" s="9">
        <v>10000</v>
      </c>
      <c r="F34" s="115">
        <f t="shared" si="4"/>
        <v>192000</v>
      </c>
      <c r="G34" s="9">
        <v>184400</v>
      </c>
      <c r="H34" s="10">
        <v>186800</v>
      </c>
    </row>
    <row r="35" spans="1:8" x14ac:dyDescent="0.25">
      <c r="A35" s="11" t="s">
        <v>54</v>
      </c>
      <c r="B35" s="72">
        <v>1537873.18</v>
      </c>
      <c r="C35" s="68">
        <v>2032860</v>
      </c>
      <c r="D35" s="68">
        <v>2367100</v>
      </c>
      <c r="E35" s="68">
        <v>402300</v>
      </c>
      <c r="F35" s="114">
        <f t="shared" si="4"/>
        <v>2769400</v>
      </c>
      <c r="G35" s="68">
        <v>2421600</v>
      </c>
      <c r="H35" s="68">
        <v>2473100</v>
      </c>
    </row>
    <row r="36" spans="1:8" x14ac:dyDescent="0.25">
      <c r="A36" s="12" t="s">
        <v>84</v>
      </c>
      <c r="B36" s="8">
        <v>1537873.18</v>
      </c>
      <c r="C36" s="9">
        <v>2032860</v>
      </c>
      <c r="D36" s="9">
        <v>2367100</v>
      </c>
      <c r="E36" s="9">
        <v>402300</v>
      </c>
      <c r="F36" s="115">
        <f t="shared" si="4"/>
        <v>2769400</v>
      </c>
      <c r="G36" s="9">
        <v>2421600</v>
      </c>
      <c r="H36" s="10">
        <v>2473100</v>
      </c>
    </row>
    <row r="37" spans="1:8" x14ac:dyDescent="0.25">
      <c r="A37" s="11" t="s">
        <v>85</v>
      </c>
      <c r="B37" s="72">
        <v>7655.78</v>
      </c>
      <c r="C37" s="68">
        <v>17500</v>
      </c>
      <c r="D37" s="68">
        <v>10000</v>
      </c>
      <c r="E37" s="68">
        <v>0</v>
      </c>
      <c r="F37" s="114">
        <f t="shared" si="4"/>
        <v>10000</v>
      </c>
      <c r="G37" s="68">
        <v>10000</v>
      </c>
      <c r="H37" s="68">
        <v>10000</v>
      </c>
    </row>
    <row r="38" spans="1:8" x14ac:dyDescent="0.25">
      <c r="A38" s="17" t="s">
        <v>86</v>
      </c>
      <c r="B38" s="8">
        <v>7655.78</v>
      </c>
      <c r="C38" s="9">
        <v>17500</v>
      </c>
      <c r="D38" s="9">
        <v>10000</v>
      </c>
      <c r="E38" s="9">
        <v>0</v>
      </c>
      <c r="F38" s="115">
        <f t="shared" si="4"/>
        <v>10000</v>
      </c>
      <c r="G38" s="9">
        <v>10000</v>
      </c>
      <c r="H38" s="9">
        <v>10000</v>
      </c>
    </row>
  </sheetData>
  <mergeCells count="5">
    <mergeCell ref="A1:H1"/>
    <mergeCell ref="A3:H3"/>
    <mergeCell ref="A5:H5"/>
    <mergeCell ref="A7:H7"/>
    <mergeCell ref="A24:H24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selection activeCell="E9" sqref="E9:F9"/>
    </sheetView>
  </sheetViews>
  <sheetFormatPr defaultRowHeight="15" x14ac:dyDescent="0.25"/>
  <cols>
    <col min="1" max="1" width="37.7109375" customWidth="1"/>
    <col min="2" max="2" width="14.42578125" bestFit="1" customWidth="1"/>
    <col min="3" max="3" width="10.28515625" bestFit="1" customWidth="1"/>
    <col min="4" max="4" width="13.140625" bestFit="1" customWidth="1"/>
    <col min="5" max="5" width="16.42578125" bestFit="1" customWidth="1"/>
    <col min="6" max="6" width="23" bestFit="1" customWidth="1"/>
    <col min="7" max="8" width="10.140625" bestFit="1" customWidth="1"/>
  </cols>
  <sheetData>
    <row r="1" spans="1:8" ht="42" customHeight="1" x14ac:dyDescent="0.25">
      <c r="A1" s="79" t="s">
        <v>32</v>
      </c>
      <c r="B1" s="79"/>
      <c r="C1" s="79"/>
      <c r="D1" s="79"/>
      <c r="E1" s="79"/>
      <c r="F1" s="79"/>
      <c r="G1" s="79"/>
      <c r="H1" s="79"/>
    </row>
    <row r="2" spans="1:8" ht="18" customHeight="1" x14ac:dyDescent="0.25">
      <c r="A2" s="4"/>
      <c r="B2" s="4"/>
      <c r="C2" s="4"/>
      <c r="D2" s="4"/>
      <c r="E2" s="23"/>
      <c r="F2" s="23"/>
      <c r="G2" s="4"/>
      <c r="H2" s="4"/>
    </row>
    <row r="3" spans="1:8" ht="15.75" x14ac:dyDescent="0.25">
      <c r="A3" s="79" t="s">
        <v>18</v>
      </c>
      <c r="B3" s="79"/>
      <c r="C3" s="79"/>
      <c r="D3" s="79"/>
      <c r="E3" s="79"/>
      <c r="F3" s="79"/>
      <c r="G3" s="92"/>
      <c r="H3" s="92"/>
    </row>
    <row r="4" spans="1:8" ht="18" x14ac:dyDescent="0.25">
      <c r="A4" s="4"/>
      <c r="B4" s="4"/>
      <c r="C4" s="4"/>
      <c r="D4" s="4"/>
      <c r="E4" s="23"/>
      <c r="F4" s="23"/>
      <c r="G4" s="5"/>
      <c r="H4" s="5"/>
    </row>
    <row r="5" spans="1:8" ht="18" customHeight="1" x14ac:dyDescent="0.25">
      <c r="A5" s="79" t="s">
        <v>4</v>
      </c>
      <c r="B5" s="80"/>
      <c r="C5" s="80"/>
      <c r="D5" s="80"/>
      <c r="E5" s="80"/>
      <c r="F5" s="80"/>
      <c r="G5" s="80"/>
      <c r="H5" s="80"/>
    </row>
    <row r="6" spans="1:8" ht="18" x14ac:dyDescent="0.25">
      <c r="A6" s="4"/>
      <c r="B6" s="4"/>
      <c r="C6" s="4"/>
      <c r="D6" s="4"/>
      <c r="E6" s="23"/>
      <c r="F6" s="23"/>
      <c r="G6" s="5"/>
      <c r="H6" s="5"/>
    </row>
    <row r="7" spans="1:8" ht="15.75" x14ac:dyDescent="0.25">
      <c r="A7" s="79" t="s">
        <v>13</v>
      </c>
      <c r="B7" s="98"/>
      <c r="C7" s="98"/>
      <c r="D7" s="98"/>
      <c r="E7" s="98"/>
      <c r="F7" s="98"/>
      <c r="G7" s="98"/>
      <c r="H7" s="98"/>
    </row>
    <row r="8" spans="1:8" ht="18" x14ac:dyDescent="0.25">
      <c r="A8" s="4"/>
      <c r="B8" s="4"/>
      <c r="C8" s="4"/>
      <c r="D8" s="4"/>
      <c r="E8" s="23"/>
      <c r="F8" s="23"/>
      <c r="G8" s="5"/>
      <c r="H8" s="5"/>
    </row>
    <row r="9" spans="1:8" ht="25.5" x14ac:dyDescent="0.25">
      <c r="A9" s="19" t="s">
        <v>53</v>
      </c>
      <c r="B9" s="18" t="s">
        <v>35</v>
      </c>
      <c r="C9" s="19" t="s">
        <v>36</v>
      </c>
      <c r="D9" s="19" t="s">
        <v>33</v>
      </c>
      <c r="E9" s="19" t="s">
        <v>130</v>
      </c>
      <c r="F9" s="19" t="s">
        <v>128</v>
      </c>
      <c r="G9" s="19" t="s">
        <v>26</v>
      </c>
      <c r="H9" s="19" t="s">
        <v>34</v>
      </c>
    </row>
    <row r="10" spans="1:8" ht="15.75" customHeight="1" x14ac:dyDescent="0.25">
      <c r="A10" s="11" t="s">
        <v>14</v>
      </c>
      <c r="B10" s="8">
        <v>2117679.7599999998</v>
      </c>
      <c r="C10" s="9">
        <v>2806010</v>
      </c>
      <c r="D10" s="9">
        <v>3333990</v>
      </c>
      <c r="E10" s="9">
        <v>484700</v>
      </c>
      <c r="F10" s="9">
        <f>SUM(D10:E10)</f>
        <v>3818690</v>
      </c>
      <c r="G10" s="9">
        <v>3399500</v>
      </c>
      <c r="H10" s="9">
        <v>3462100</v>
      </c>
    </row>
    <row r="11" spans="1:8" ht="15.75" customHeight="1" x14ac:dyDescent="0.25">
      <c r="A11" s="11" t="s">
        <v>88</v>
      </c>
      <c r="B11" s="8">
        <v>2117679.7599999998</v>
      </c>
      <c r="C11" s="9">
        <v>2806010</v>
      </c>
      <c r="D11" s="9">
        <v>3333990</v>
      </c>
      <c r="E11" s="9">
        <v>484700</v>
      </c>
      <c r="F11" s="9">
        <f t="shared" ref="F11:F12" si="0">SUM(D11:E11)</f>
        <v>3818690</v>
      </c>
      <c r="G11" s="9">
        <v>3399500</v>
      </c>
      <c r="H11" s="9">
        <v>3462100</v>
      </c>
    </row>
    <row r="12" spans="1:8" x14ac:dyDescent="0.25">
      <c r="A12" s="17" t="s">
        <v>89</v>
      </c>
      <c r="B12" s="8">
        <v>2117679.7599999998</v>
      </c>
      <c r="C12" s="9">
        <v>2806010</v>
      </c>
      <c r="D12" s="9">
        <v>3333990</v>
      </c>
      <c r="E12" s="9">
        <v>484700</v>
      </c>
      <c r="F12" s="9">
        <f t="shared" si="0"/>
        <v>3818690</v>
      </c>
      <c r="G12" s="9">
        <v>3399500</v>
      </c>
      <c r="H12" s="9">
        <v>3462100</v>
      </c>
    </row>
  </sheetData>
  <mergeCells count="4">
    <mergeCell ref="A1:H1"/>
    <mergeCell ref="A3:H3"/>
    <mergeCell ref="A5:H5"/>
    <mergeCell ref="A7:H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G7" sqref="G7: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10" width="25.28515625" customWidth="1"/>
  </cols>
  <sheetData>
    <row r="1" spans="1:10" ht="42" customHeight="1" x14ac:dyDescent="0.25">
      <c r="A1" s="79" t="s">
        <v>32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8" customHeight="1" x14ac:dyDescent="0.25">
      <c r="A2" s="4"/>
      <c r="B2" s="4"/>
      <c r="C2" s="4"/>
      <c r="D2" s="4"/>
      <c r="E2" s="4"/>
      <c r="F2" s="4"/>
      <c r="G2" s="23"/>
      <c r="H2" s="23"/>
      <c r="I2" s="4"/>
      <c r="J2" s="4"/>
    </row>
    <row r="3" spans="1:10" ht="15.75" customHeight="1" x14ac:dyDescent="0.25">
      <c r="A3" s="79" t="s">
        <v>18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8" x14ac:dyDescent="0.25">
      <c r="A4" s="4"/>
      <c r="B4" s="4"/>
      <c r="C4" s="4"/>
      <c r="D4" s="4"/>
      <c r="E4" s="4"/>
      <c r="F4" s="4"/>
      <c r="G4" s="23"/>
      <c r="H4" s="23"/>
      <c r="I4" s="5"/>
      <c r="J4" s="5"/>
    </row>
    <row r="5" spans="1:10" ht="18" customHeight="1" x14ac:dyDescent="0.25">
      <c r="A5" s="79" t="s">
        <v>60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18" x14ac:dyDescent="0.25">
      <c r="A6" s="4"/>
      <c r="B6" s="4"/>
      <c r="C6" s="4"/>
      <c r="D6" s="4"/>
      <c r="E6" s="4"/>
      <c r="F6" s="4"/>
      <c r="G6" s="23"/>
      <c r="H6" s="23"/>
      <c r="I6" s="5"/>
      <c r="J6" s="5"/>
    </row>
    <row r="7" spans="1:10" ht="25.5" x14ac:dyDescent="0.25">
      <c r="A7" s="19" t="s">
        <v>5</v>
      </c>
      <c r="B7" s="18" t="s">
        <v>6</v>
      </c>
      <c r="C7" s="18" t="s">
        <v>31</v>
      </c>
      <c r="D7" s="18" t="s">
        <v>35</v>
      </c>
      <c r="E7" s="19" t="s">
        <v>36</v>
      </c>
      <c r="F7" s="19" t="s">
        <v>33</v>
      </c>
      <c r="G7" s="19" t="s">
        <v>130</v>
      </c>
      <c r="H7" s="19" t="s">
        <v>128</v>
      </c>
      <c r="I7" s="19" t="s">
        <v>26</v>
      </c>
      <c r="J7" s="19" t="s">
        <v>34</v>
      </c>
    </row>
    <row r="8" spans="1:10" x14ac:dyDescent="0.25">
      <c r="A8" s="39"/>
      <c r="B8" s="40"/>
      <c r="C8" s="38" t="s">
        <v>62</v>
      </c>
      <c r="D8" s="40"/>
      <c r="E8" s="39"/>
      <c r="F8" s="39"/>
      <c r="G8" s="39"/>
      <c r="H8" s="39"/>
      <c r="I8" s="39"/>
      <c r="J8" s="39"/>
    </row>
    <row r="9" spans="1:10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  <c r="I9" s="9"/>
      <c r="J9" s="9"/>
    </row>
    <row r="10" spans="1:10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  <c r="I10" s="9"/>
      <c r="J10" s="9"/>
    </row>
    <row r="11" spans="1:10" x14ac:dyDescent="0.25">
      <c r="A11" s="11"/>
      <c r="B11" s="16"/>
      <c r="C11" s="42"/>
      <c r="D11" s="8"/>
      <c r="E11" s="9"/>
      <c r="F11" s="9"/>
      <c r="G11" s="9"/>
      <c r="H11" s="9"/>
      <c r="I11" s="9"/>
      <c r="J11" s="9"/>
    </row>
    <row r="12" spans="1:10" x14ac:dyDescent="0.25">
      <c r="A12" s="11"/>
      <c r="B12" s="16"/>
      <c r="C12" s="38" t="s">
        <v>65</v>
      </c>
      <c r="D12" s="8"/>
      <c r="E12" s="9"/>
      <c r="F12" s="9"/>
      <c r="G12" s="9"/>
      <c r="H12" s="9"/>
      <c r="I12" s="9"/>
      <c r="J12" s="9"/>
    </row>
    <row r="13" spans="1:10" ht="25.5" x14ac:dyDescent="0.25">
      <c r="A13" s="14">
        <v>5</v>
      </c>
      <c r="B13" s="15"/>
      <c r="C13" s="24" t="s">
        <v>16</v>
      </c>
      <c r="D13" s="8"/>
      <c r="E13" s="9"/>
      <c r="F13" s="9"/>
      <c r="G13" s="9"/>
      <c r="H13" s="9"/>
      <c r="I13" s="9"/>
      <c r="J13" s="9"/>
    </row>
    <row r="14" spans="1:10" ht="25.5" x14ac:dyDescent="0.25">
      <c r="A14" s="16"/>
      <c r="B14" s="16">
        <v>54</v>
      </c>
      <c r="C14" s="25" t="s">
        <v>23</v>
      </c>
      <c r="D14" s="8"/>
      <c r="E14" s="9"/>
      <c r="F14" s="9"/>
      <c r="G14" s="9"/>
      <c r="H14" s="9"/>
      <c r="I14" s="9"/>
      <c r="J14" s="10"/>
    </row>
  </sheetData>
  <mergeCells count="3">
    <mergeCell ref="A1:J1"/>
    <mergeCell ref="A3:J3"/>
    <mergeCell ref="A5:J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E7" sqref="E7:F7"/>
    </sheetView>
  </sheetViews>
  <sheetFormatPr defaultRowHeight="15" x14ac:dyDescent="0.25"/>
  <cols>
    <col min="1" max="8" width="25.28515625" customWidth="1"/>
  </cols>
  <sheetData>
    <row r="1" spans="1:8" ht="42" customHeight="1" x14ac:dyDescent="0.25">
      <c r="A1" s="79" t="s">
        <v>32</v>
      </c>
      <c r="B1" s="79"/>
      <c r="C1" s="79"/>
      <c r="D1" s="79"/>
      <c r="E1" s="79"/>
      <c r="F1" s="79"/>
      <c r="G1" s="79"/>
      <c r="H1" s="79"/>
    </row>
    <row r="2" spans="1:8" ht="18" customHeight="1" x14ac:dyDescent="0.25">
      <c r="A2" s="23"/>
      <c r="B2" s="23"/>
      <c r="C2" s="23"/>
      <c r="D2" s="23"/>
      <c r="E2" s="23"/>
      <c r="F2" s="23"/>
      <c r="G2" s="23"/>
      <c r="H2" s="23"/>
    </row>
    <row r="3" spans="1:8" ht="15.75" customHeight="1" x14ac:dyDescent="0.25">
      <c r="A3" s="79" t="s">
        <v>18</v>
      </c>
      <c r="B3" s="79"/>
      <c r="C3" s="79"/>
      <c r="D3" s="79"/>
      <c r="E3" s="79"/>
      <c r="F3" s="79"/>
      <c r="G3" s="79"/>
      <c r="H3" s="79"/>
    </row>
    <row r="4" spans="1:8" ht="18" x14ac:dyDescent="0.25">
      <c r="A4" s="23"/>
      <c r="B4" s="23"/>
      <c r="C4" s="23"/>
      <c r="D4" s="23"/>
      <c r="E4" s="23"/>
      <c r="F4" s="23"/>
      <c r="G4" s="5"/>
      <c r="H4" s="5"/>
    </row>
    <row r="5" spans="1:8" ht="18" customHeight="1" x14ac:dyDescent="0.25">
      <c r="A5" s="79" t="s">
        <v>61</v>
      </c>
      <c r="B5" s="79"/>
      <c r="C5" s="79"/>
      <c r="D5" s="79"/>
      <c r="E5" s="79"/>
      <c r="F5" s="79"/>
      <c r="G5" s="79"/>
      <c r="H5" s="79"/>
    </row>
    <row r="6" spans="1:8" ht="18" x14ac:dyDescent="0.25">
      <c r="A6" s="23"/>
      <c r="B6" s="23"/>
      <c r="C6" s="23"/>
      <c r="D6" s="23"/>
      <c r="E6" s="23"/>
      <c r="F6" s="23"/>
      <c r="G6" s="5"/>
      <c r="H6" s="5"/>
    </row>
    <row r="7" spans="1:8" ht="25.5" x14ac:dyDescent="0.25">
      <c r="A7" s="18" t="s">
        <v>53</v>
      </c>
      <c r="B7" s="18" t="s">
        <v>35</v>
      </c>
      <c r="C7" s="19" t="s">
        <v>36</v>
      </c>
      <c r="D7" s="19" t="s">
        <v>33</v>
      </c>
      <c r="E7" s="19" t="s">
        <v>130</v>
      </c>
      <c r="F7" s="19" t="s">
        <v>128</v>
      </c>
      <c r="G7" s="19" t="s">
        <v>26</v>
      </c>
      <c r="H7" s="19" t="s">
        <v>34</v>
      </c>
    </row>
    <row r="8" spans="1:8" x14ac:dyDescent="0.25">
      <c r="A8" s="11" t="s">
        <v>62</v>
      </c>
      <c r="B8" s="8"/>
      <c r="C8" s="9"/>
      <c r="D8" s="9"/>
      <c r="E8" s="9"/>
      <c r="F8" s="9"/>
      <c r="G8" s="9"/>
      <c r="H8" s="9"/>
    </row>
    <row r="9" spans="1:8" ht="25.5" x14ac:dyDescent="0.25">
      <c r="A9" s="11" t="s">
        <v>63</v>
      </c>
      <c r="B9" s="8"/>
      <c r="C9" s="9"/>
      <c r="D9" s="9"/>
      <c r="E9" s="9"/>
      <c r="F9" s="9"/>
      <c r="G9" s="9"/>
      <c r="H9" s="9"/>
    </row>
    <row r="10" spans="1:8" ht="25.5" x14ac:dyDescent="0.25">
      <c r="A10" s="17" t="s">
        <v>64</v>
      </c>
      <c r="B10" s="8"/>
      <c r="C10" s="9"/>
      <c r="D10" s="9"/>
      <c r="E10" s="9"/>
      <c r="F10" s="9"/>
      <c r="G10" s="9"/>
      <c r="H10" s="9"/>
    </row>
    <row r="11" spans="1:8" x14ac:dyDescent="0.25">
      <c r="A11" s="17"/>
      <c r="B11" s="8"/>
      <c r="C11" s="9"/>
      <c r="D11" s="9"/>
      <c r="E11" s="9"/>
      <c r="F11" s="9"/>
      <c r="G11" s="9"/>
      <c r="H11" s="9"/>
    </row>
    <row r="12" spans="1:8" x14ac:dyDescent="0.25">
      <c r="A12" s="11" t="s">
        <v>65</v>
      </c>
      <c r="B12" s="8"/>
      <c r="C12" s="9"/>
      <c r="D12" s="9"/>
      <c r="E12" s="9"/>
      <c r="F12" s="9"/>
      <c r="G12" s="9"/>
      <c r="H12" s="9"/>
    </row>
    <row r="13" spans="1:8" x14ac:dyDescent="0.25">
      <c r="A13" s="24" t="s">
        <v>56</v>
      </c>
      <c r="B13" s="8"/>
      <c r="C13" s="9"/>
      <c r="D13" s="9"/>
      <c r="E13" s="9"/>
      <c r="F13" s="9"/>
      <c r="G13" s="9"/>
      <c r="H13" s="9"/>
    </row>
    <row r="14" spans="1:8" x14ac:dyDescent="0.25">
      <c r="A14" s="13" t="s">
        <v>57</v>
      </c>
      <c r="B14" s="8"/>
      <c r="C14" s="9"/>
      <c r="D14" s="9"/>
      <c r="E14" s="9"/>
      <c r="F14" s="9"/>
      <c r="G14" s="9"/>
      <c r="H14" s="10"/>
    </row>
    <row r="15" spans="1:8" x14ac:dyDescent="0.25">
      <c r="A15" s="24" t="s">
        <v>58</v>
      </c>
      <c r="B15" s="8"/>
      <c r="C15" s="9"/>
      <c r="D15" s="9"/>
      <c r="E15" s="9"/>
      <c r="F15" s="9"/>
      <c r="G15" s="9"/>
      <c r="H15" s="10"/>
    </row>
    <row r="16" spans="1:8" x14ac:dyDescent="0.25">
      <c r="A16" s="13" t="s">
        <v>59</v>
      </c>
      <c r="B16" s="8"/>
      <c r="C16" s="9"/>
      <c r="D16" s="9"/>
      <c r="E16" s="9"/>
      <c r="F16" s="9"/>
      <c r="G16" s="9"/>
      <c r="H16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zoomScaleNormal="100" workbookViewId="0">
      <pane xSplit="4" ySplit="1" topLeftCell="F88" activePane="bottomRight" state="frozen"/>
      <selection pane="topRight" activeCell="E1" sqref="E1"/>
      <selection pane="bottomLeft" activeCell="A2" sqref="A2"/>
      <selection pane="bottomRight" activeCell="H111" sqref="H1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7.28515625" customWidth="1"/>
    <col min="5" max="11" width="25.28515625" customWidth="1"/>
  </cols>
  <sheetData>
    <row r="1" spans="1:11" ht="42" customHeight="1" x14ac:dyDescent="0.25">
      <c r="A1" s="79" t="s">
        <v>32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8" x14ac:dyDescent="0.25">
      <c r="A2" s="4"/>
      <c r="B2" s="4"/>
      <c r="C2" s="4"/>
      <c r="D2" s="4"/>
      <c r="E2" s="4"/>
      <c r="F2" s="4"/>
      <c r="G2" s="4"/>
      <c r="H2" s="23"/>
      <c r="I2" s="23"/>
      <c r="J2" s="5"/>
      <c r="K2" s="5"/>
    </row>
    <row r="3" spans="1:11" ht="18" customHeight="1" x14ac:dyDescent="0.25">
      <c r="A3" s="79" t="s">
        <v>17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18" x14ac:dyDescent="0.25">
      <c r="A4" s="4"/>
      <c r="B4" s="4"/>
      <c r="C4" s="4"/>
      <c r="D4" s="4"/>
      <c r="E4" s="4"/>
      <c r="F4" s="4"/>
      <c r="G4" s="4"/>
      <c r="H4" s="23"/>
      <c r="I4" s="23"/>
      <c r="J4" s="5"/>
      <c r="K4" s="5"/>
    </row>
    <row r="5" spans="1:11" ht="25.5" x14ac:dyDescent="0.25">
      <c r="A5" s="111" t="s">
        <v>19</v>
      </c>
      <c r="B5" s="112"/>
      <c r="C5" s="113"/>
      <c r="D5" s="18" t="s">
        <v>20</v>
      </c>
      <c r="E5" s="18" t="s">
        <v>35</v>
      </c>
      <c r="F5" s="19" t="s">
        <v>36</v>
      </c>
      <c r="G5" s="19" t="s">
        <v>33</v>
      </c>
      <c r="H5" s="19" t="s">
        <v>130</v>
      </c>
      <c r="I5" s="19" t="s">
        <v>128</v>
      </c>
      <c r="J5" s="19" t="s">
        <v>26</v>
      </c>
      <c r="K5" s="19" t="s">
        <v>34</v>
      </c>
    </row>
    <row r="6" spans="1:11" ht="25.5" x14ac:dyDescent="0.25">
      <c r="A6" s="105" t="s">
        <v>90</v>
      </c>
      <c r="B6" s="106"/>
      <c r="C6" s="107"/>
      <c r="D6" s="27" t="s">
        <v>91</v>
      </c>
      <c r="E6" s="8">
        <f>SUM(E7,E32,E40,E47,E59,E67,E71,E76,E81,E96,E100,E104)</f>
        <v>2117679.7600000002</v>
      </c>
      <c r="F6" s="8">
        <f>SUM(F7,F32,F40,F47,F59,F67,F71,F76,F81,F96,F100,F104)</f>
        <v>2806010</v>
      </c>
      <c r="G6" s="8">
        <f>SUM(G7,G32,G40,G47,G59,G67,G71,G76,G81,G96,G100,G104)</f>
        <v>3333990</v>
      </c>
      <c r="H6" s="8">
        <v>484700</v>
      </c>
      <c r="I6" s="8">
        <f>SUM(G6:H6)</f>
        <v>3818690</v>
      </c>
      <c r="J6" s="8">
        <f>SUM(J7,J32,J40,J47,J59,J67,J71,J76,J81,J96,J100,J104)</f>
        <v>3399500</v>
      </c>
      <c r="K6" s="8">
        <f>SUM(K7,K32,K40,K47,K59,K67,K71,K76,K81,K96,K100,K104)</f>
        <v>3462100</v>
      </c>
    </row>
    <row r="7" spans="1:11" ht="25.5" x14ac:dyDescent="0.25">
      <c r="A7" s="105" t="s">
        <v>92</v>
      </c>
      <c r="B7" s="106"/>
      <c r="C7" s="107"/>
      <c r="D7" s="27" t="s">
        <v>93</v>
      </c>
      <c r="E7" s="8">
        <f>SUM(E8,E11,E15,E19,E22,E28)</f>
        <v>1675028.41</v>
      </c>
      <c r="F7" s="8">
        <f t="shared" ref="F7:K7" si="0">SUM(F8,F11,F15,F19,F22,F28)</f>
        <v>1992330</v>
      </c>
      <c r="G7" s="8">
        <f t="shared" si="0"/>
        <v>2334500</v>
      </c>
      <c r="H7" s="8">
        <v>408800</v>
      </c>
      <c r="I7" s="8">
        <f t="shared" ref="I7:I70" si="1">SUM(G7:H7)</f>
        <v>2743300</v>
      </c>
      <c r="J7" s="8">
        <f t="shared" si="0"/>
        <v>2389400</v>
      </c>
      <c r="K7" s="8">
        <f t="shared" si="0"/>
        <v>2441300</v>
      </c>
    </row>
    <row r="8" spans="1:11" x14ac:dyDescent="0.25">
      <c r="A8" s="108" t="s">
        <v>94</v>
      </c>
      <c r="B8" s="109"/>
      <c r="C8" s="110"/>
      <c r="D8" s="37" t="s">
        <v>95</v>
      </c>
      <c r="E8" s="8">
        <f>SUM(E9)</f>
        <v>7569.74</v>
      </c>
      <c r="F8" s="8">
        <f t="shared" ref="F8:K9" si="2">SUM(F9)</f>
        <v>12150</v>
      </c>
      <c r="G8" s="8">
        <f t="shared" si="2"/>
        <v>33300</v>
      </c>
      <c r="H8" s="8">
        <v>400</v>
      </c>
      <c r="I8" s="8">
        <f t="shared" si="1"/>
        <v>33700</v>
      </c>
      <c r="J8" s="8">
        <f t="shared" si="2"/>
        <v>33700</v>
      </c>
      <c r="K8" s="8">
        <f t="shared" si="2"/>
        <v>34100</v>
      </c>
    </row>
    <row r="9" spans="1:11" x14ac:dyDescent="0.25">
      <c r="A9" s="99">
        <v>3</v>
      </c>
      <c r="B9" s="100"/>
      <c r="C9" s="101"/>
      <c r="D9" s="26" t="s">
        <v>10</v>
      </c>
      <c r="E9" s="8">
        <f>SUM(E10)</f>
        <v>7569.74</v>
      </c>
      <c r="F9" s="8">
        <f t="shared" si="2"/>
        <v>12150</v>
      </c>
      <c r="G9" s="8">
        <f t="shared" si="2"/>
        <v>33300</v>
      </c>
      <c r="H9" s="8">
        <v>400</v>
      </c>
      <c r="I9" s="8">
        <f t="shared" si="1"/>
        <v>33700</v>
      </c>
      <c r="J9" s="8">
        <f t="shared" si="2"/>
        <v>33700</v>
      </c>
      <c r="K9" s="8">
        <f t="shared" si="2"/>
        <v>34100</v>
      </c>
    </row>
    <row r="10" spans="1:11" x14ac:dyDescent="0.25">
      <c r="A10" s="102">
        <v>32</v>
      </c>
      <c r="B10" s="103"/>
      <c r="C10" s="104"/>
      <c r="D10" s="26" t="s">
        <v>21</v>
      </c>
      <c r="E10" s="8">
        <v>7569.74</v>
      </c>
      <c r="F10" s="9">
        <v>12150</v>
      </c>
      <c r="G10" s="9">
        <v>33300</v>
      </c>
      <c r="H10" s="9">
        <v>400</v>
      </c>
      <c r="I10" s="8">
        <f t="shared" si="1"/>
        <v>33700</v>
      </c>
      <c r="J10" s="9">
        <v>33700</v>
      </c>
      <c r="K10" s="10">
        <v>34100</v>
      </c>
    </row>
    <row r="11" spans="1:11" ht="25.5" x14ac:dyDescent="0.25">
      <c r="A11" s="108" t="s">
        <v>96</v>
      </c>
      <c r="B11" s="109"/>
      <c r="C11" s="110"/>
      <c r="D11" s="64" t="s">
        <v>97</v>
      </c>
      <c r="E11" s="8">
        <f>SUM(E12)</f>
        <v>148677.10999999999</v>
      </c>
      <c r="F11" s="8">
        <f t="shared" ref="F11:K11" si="3">SUM(F12)</f>
        <v>151230</v>
      </c>
      <c r="G11" s="8">
        <f t="shared" si="3"/>
        <v>138700</v>
      </c>
      <c r="H11" s="8">
        <v>0</v>
      </c>
      <c r="I11" s="8">
        <f t="shared" si="1"/>
        <v>138700</v>
      </c>
      <c r="J11" s="8">
        <f t="shared" si="3"/>
        <v>138700</v>
      </c>
      <c r="K11" s="8">
        <f t="shared" si="3"/>
        <v>138700</v>
      </c>
    </row>
    <row r="12" spans="1:11" ht="14.25" customHeight="1" x14ac:dyDescent="0.25">
      <c r="A12" s="99">
        <v>3</v>
      </c>
      <c r="B12" s="100"/>
      <c r="C12" s="101"/>
      <c r="D12" s="65" t="s">
        <v>10</v>
      </c>
      <c r="E12" s="8">
        <f>SUM(E13:E14)</f>
        <v>148677.10999999999</v>
      </c>
      <c r="F12" s="8">
        <f t="shared" ref="F12:K12" si="4">SUM(F13:F14)</f>
        <v>151230</v>
      </c>
      <c r="G12" s="8">
        <f t="shared" si="4"/>
        <v>138700</v>
      </c>
      <c r="H12" s="8">
        <v>0</v>
      </c>
      <c r="I12" s="8">
        <f t="shared" si="1"/>
        <v>138700</v>
      </c>
      <c r="J12" s="8">
        <f t="shared" si="4"/>
        <v>138700</v>
      </c>
      <c r="K12" s="8">
        <f t="shared" si="4"/>
        <v>138700</v>
      </c>
    </row>
    <row r="13" spans="1:11" ht="15" customHeight="1" x14ac:dyDescent="0.25">
      <c r="A13" s="102">
        <v>32</v>
      </c>
      <c r="B13" s="103"/>
      <c r="C13" s="104"/>
      <c r="D13" s="65" t="s">
        <v>21</v>
      </c>
      <c r="E13" s="8">
        <v>146943.62</v>
      </c>
      <c r="F13" s="9">
        <v>149500</v>
      </c>
      <c r="G13" s="9">
        <v>137500</v>
      </c>
      <c r="H13" s="9">
        <v>0</v>
      </c>
      <c r="I13" s="8">
        <f t="shared" si="1"/>
        <v>137500</v>
      </c>
      <c r="J13" s="9">
        <v>137500</v>
      </c>
      <c r="K13" s="10">
        <v>137500</v>
      </c>
    </row>
    <row r="14" spans="1:11" ht="15" customHeight="1" x14ac:dyDescent="0.25">
      <c r="A14" s="102">
        <v>34</v>
      </c>
      <c r="B14" s="103"/>
      <c r="C14" s="104"/>
      <c r="D14" s="65" t="s">
        <v>78</v>
      </c>
      <c r="E14" s="8">
        <v>1733.49</v>
      </c>
      <c r="F14" s="9">
        <v>1730</v>
      </c>
      <c r="G14" s="9">
        <v>1200</v>
      </c>
      <c r="H14" s="9">
        <v>0</v>
      </c>
      <c r="I14" s="8">
        <f t="shared" si="1"/>
        <v>1200</v>
      </c>
      <c r="J14" s="9">
        <v>1200</v>
      </c>
      <c r="K14" s="10">
        <v>1200</v>
      </c>
    </row>
    <row r="15" spans="1:11" x14ac:dyDescent="0.25">
      <c r="A15" s="108" t="s">
        <v>98</v>
      </c>
      <c r="B15" s="109"/>
      <c r="C15" s="110"/>
      <c r="D15" s="64" t="s">
        <v>99</v>
      </c>
      <c r="E15" s="8">
        <f>SUM(E16)</f>
        <v>13431.96</v>
      </c>
      <c r="F15" s="8">
        <f t="shared" ref="F15:K15" si="5">SUM(F16)</f>
        <v>22800</v>
      </c>
      <c r="G15" s="8">
        <f t="shared" si="5"/>
        <v>23800</v>
      </c>
      <c r="H15" s="8">
        <v>2900</v>
      </c>
      <c r="I15" s="8">
        <f t="shared" si="1"/>
        <v>26700</v>
      </c>
      <c r="J15" s="8">
        <f t="shared" si="5"/>
        <v>23800</v>
      </c>
      <c r="K15" s="8">
        <f t="shared" si="5"/>
        <v>23800</v>
      </c>
    </row>
    <row r="16" spans="1:11" x14ac:dyDescent="0.25">
      <c r="A16" s="99">
        <v>3</v>
      </c>
      <c r="B16" s="100"/>
      <c r="C16" s="101"/>
      <c r="D16" s="65" t="s">
        <v>10</v>
      </c>
      <c r="E16" s="8">
        <f>SUM(E17:E18)</f>
        <v>13431.96</v>
      </c>
      <c r="F16" s="8">
        <f>SUM(F17:F18)</f>
        <v>22800</v>
      </c>
      <c r="G16" s="8">
        <f t="shared" ref="G16:K16" si="6">SUM(G17:G18)</f>
        <v>23800</v>
      </c>
      <c r="H16" s="8">
        <v>2900</v>
      </c>
      <c r="I16" s="8">
        <f t="shared" si="1"/>
        <v>26700</v>
      </c>
      <c r="J16" s="8">
        <f t="shared" si="6"/>
        <v>23800</v>
      </c>
      <c r="K16" s="8">
        <f t="shared" si="6"/>
        <v>23800</v>
      </c>
    </row>
    <row r="17" spans="1:11" ht="15" customHeight="1" x14ac:dyDescent="0.25">
      <c r="A17" s="102">
        <v>31</v>
      </c>
      <c r="B17" s="103"/>
      <c r="C17" s="104"/>
      <c r="D17" s="65" t="s">
        <v>11</v>
      </c>
      <c r="E17" s="8">
        <v>2123.56</v>
      </c>
      <c r="F17" s="9">
        <v>2700</v>
      </c>
      <c r="G17" s="9">
        <v>2500</v>
      </c>
      <c r="H17" s="9">
        <v>0</v>
      </c>
      <c r="I17" s="8">
        <f t="shared" si="1"/>
        <v>2500</v>
      </c>
      <c r="J17" s="9">
        <v>2500</v>
      </c>
      <c r="K17" s="10">
        <v>2500</v>
      </c>
    </row>
    <row r="18" spans="1:11" x14ac:dyDescent="0.25">
      <c r="A18" s="102">
        <v>32</v>
      </c>
      <c r="B18" s="103"/>
      <c r="C18" s="104"/>
      <c r="D18" s="65" t="s">
        <v>21</v>
      </c>
      <c r="E18" s="8">
        <v>11308.4</v>
      </c>
      <c r="F18" s="9">
        <v>20100</v>
      </c>
      <c r="G18" s="9">
        <v>21300</v>
      </c>
      <c r="H18" s="9">
        <v>2900</v>
      </c>
      <c r="I18" s="8">
        <f t="shared" si="1"/>
        <v>24200</v>
      </c>
      <c r="J18" s="9">
        <v>21300</v>
      </c>
      <c r="K18" s="10">
        <v>21300</v>
      </c>
    </row>
    <row r="19" spans="1:11" ht="25.5" x14ac:dyDescent="0.25">
      <c r="A19" s="108" t="s">
        <v>100</v>
      </c>
      <c r="B19" s="109"/>
      <c r="C19" s="110"/>
      <c r="D19" s="64" t="s">
        <v>101</v>
      </c>
      <c r="E19" s="8">
        <f>SUM(E20)</f>
        <v>8866.5499999999993</v>
      </c>
      <c r="F19" s="8">
        <f t="shared" ref="F19:K20" si="7">SUM(F20)</f>
        <v>17000</v>
      </c>
      <c r="G19" s="8">
        <f t="shared" si="7"/>
        <v>8000</v>
      </c>
      <c r="H19" s="8">
        <v>5000</v>
      </c>
      <c r="I19" s="8">
        <f t="shared" si="1"/>
        <v>13000</v>
      </c>
      <c r="J19" s="8">
        <f t="shared" si="7"/>
        <v>8000</v>
      </c>
      <c r="K19" s="8">
        <f t="shared" si="7"/>
        <v>8000</v>
      </c>
    </row>
    <row r="20" spans="1:11" x14ac:dyDescent="0.25">
      <c r="A20" s="99">
        <v>3</v>
      </c>
      <c r="B20" s="100"/>
      <c r="C20" s="101"/>
      <c r="D20" s="65" t="s">
        <v>10</v>
      </c>
      <c r="E20" s="8">
        <f>SUM(E21)</f>
        <v>8866.5499999999993</v>
      </c>
      <c r="F20" s="8">
        <f t="shared" si="7"/>
        <v>17000</v>
      </c>
      <c r="G20" s="8">
        <f t="shared" si="7"/>
        <v>8000</v>
      </c>
      <c r="H20" s="8">
        <v>5000</v>
      </c>
      <c r="I20" s="8">
        <f t="shared" si="1"/>
        <v>13000</v>
      </c>
      <c r="J20" s="8">
        <f t="shared" si="7"/>
        <v>8000</v>
      </c>
      <c r="K20" s="8">
        <f t="shared" si="7"/>
        <v>8000</v>
      </c>
    </row>
    <row r="21" spans="1:11" x14ac:dyDescent="0.25">
      <c r="A21" s="102">
        <v>32</v>
      </c>
      <c r="B21" s="103"/>
      <c r="C21" s="104"/>
      <c r="D21" s="65" t="s">
        <v>21</v>
      </c>
      <c r="E21" s="8">
        <v>8866.5499999999993</v>
      </c>
      <c r="F21" s="9">
        <v>17000</v>
      </c>
      <c r="G21" s="9">
        <v>8000</v>
      </c>
      <c r="H21" s="9">
        <v>5000</v>
      </c>
      <c r="I21" s="8">
        <f t="shared" si="1"/>
        <v>13000</v>
      </c>
      <c r="J21" s="9">
        <v>8000</v>
      </c>
      <c r="K21" s="10">
        <v>8000</v>
      </c>
    </row>
    <row r="22" spans="1:11" x14ac:dyDescent="0.25">
      <c r="A22" s="108" t="s">
        <v>102</v>
      </c>
      <c r="B22" s="109"/>
      <c r="C22" s="110"/>
      <c r="D22" s="64" t="s">
        <v>103</v>
      </c>
      <c r="E22" s="8">
        <f>SUM(E23)</f>
        <v>1494158.68</v>
      </c>
      <c r="F22" s="8">
        <f t="shared" ref="F22:K22" si="8">SUM(F23)</f>
        <v>1784650</v>
      </c>
      <c r="G22" s="8">
        <f t="shared" si="8"/>
        <v>2120700</v>
      </c>
      <c r="H22" s="8">
        <v>400500</v>
      </c>
      <c r="I22" s="8">
        <f t="shared" si="1"/>
        <v>2521200</v>
      </c>
      <c r="J22" s="8">
        <f t="shared" si="8"/>
        <v>2175200</v>
      </c>
      <c r="K22" s="8">
        <f t="shared" si="8"/>
        <v>2226700</v>
      </c>
    </row>
    <row r="23" spans="1:11" x14ac:dyDescent="0.25">
      <c r="A23" s="99">
        <v>3</v>
      </c>
      <c r="B23" s="100"/>
      <c r="C23" s="101"/>
      <c r="D23" s="65" t="s">
        <v>10</v>
      </c>
      <c r="E23" s="8">
        <f>SUM(E24:E27)</f>
        <v>1494158.68</v>
      </c>
      <c r="F23" s="8">
        <f t="shared" ref="F23:K23" si="9">SUM(F24:F27)</f>
        <v>1784650</v>
      </c>
      <c r="G23" s="8">
        <f t="shared" si="9"/>
        <v>2120700</v>
      </c>
      <c r="H23" s="8">
        <v>400500</v>
      </c>
      <c r="I23" s="8">
        <f t="shared" si="1"/>
        <v>2521200</v>
      </c>
      <c r="J23" s="8">
        <f t="shared" si="9"/>
        <v>2175200</v>
      </c>
      <c r="K23" s="8">
        <f t="shared" si="9"/>
        <v>2226700</v>
      </c>
    </row>
    <row r="24" spans="1:11" x14ac:dyDescent="0.25">
      <c r="A24" s="102">
        <v>31</v>
      </c>
      <c r="B24" s="103"/>
      <c r="C24" s="104"/>
      <c r="D24" s="65" t="s">
        <v>11</v>
      </c>
      <c r="E24" s="8">
        <v>1461195.79</v>
      </c>
      <c r="F24" s="9">
        <v>1727500</v>
      </c>
      <c r="G24" s="9">
        <v>2065200</v>
      </c>
      <c r="H24" s="9">
        <v>378800</v>
      </c>
      <c r="I24" s="8">
        <f t="shared" si="1"/>
        <v>2444000</v>
      </c>
      <c r="J24" s="9">
        <v>2118700</v>
      </c>
      <c r="K24" s="10">
        <v>2169200</v>
      </c>
    </row>
    <row r="25" spans="1:11" x14ac:dyDescent="0.25">
      <c r="A25" s="102">
        <v>32</v>
      </c>
      <c r="B25" s="103"/>
      <c r="C25" s="104"/>
      <c r="D25" s="65" t="s">
        <v>21</v>
      </c>
      <c r="E25" s="8">
        <v>32962.879999999997</v>
      </c>
      <c r="F25" s="9">
        <v>57000</v>
      </c>
      <c r="G25" s="9">
        <v>55300</v>
      </c>
      <c r="H25" s="9">
        <v>6700</v>
      </c>
      <c r="I25" s="8">
        <f t="shared" si="1"/>
        <v>62000</v>
      </c>
      <c r="J25" s="9">
        <v>56300</v>
      </c>
      <c r="K25" s="10">
        <v>57300</v>
      </c>
    </row>
    <row r="26" spans="1:11" x14ac:dyDescent="0.25">
      <c r="A26" s="102">
        <v>34</v>
      </c>
      <c r="B26" s="103"/>
      <c r="C26" s="104"/>
      <c r="D26" s="65" t="s">
        <v>78</v>
      </c>
      <c r="E26" s="8">
        <v>0.01</v>
      </c>
      <c r="F26" s="9">
        <v>0</v>
      </c>
      <c r="G26" s="9">
        <v>0</v>
      </c>
      <c r="H26" s="9">
        <v>15000</v>
      </c>
      <c r="I26" s="8">
        <f t="shared" si="1"/>
        <v>15000</v>
      </c>
      <c r="J26" s="9">
        <v>0</v>
      </c>
      <c r="K26" s="10">
        <v>0</v>
      </c>
    </row>
    <row r="27" spans="1:11" ht="25.5" x14ac:dyDescent="0.25">
      <c r="A27" s="102">
        <v>37</v>
      </c>
      <c r="B27" s="103"/>
      <c r="C27" s="104"/>
      <c r="D27" s="65" t="s">
        <v>79</v>
      </c>
      <c r="E27" s="8">
        <v>0</v>
      </c>
      <c r="F27" s="9">
        <v>150</v>
      </c>
      <c r="G27" s="9">
        <v>200</v>
      </c>
      <c r="H27" s="9">
        <v>0</v>
      </c>
      <c r="I27" s="8">
        <f t="shared" si="1"/>
        <v>200</v>
      </c>
      <c r="J27" s="9">
        <v>200</v>
      </c>
      <c r="K27" s="10">
        <v>200</v>
      </c>
    </row>
    <row r="28" spans="1:11" x14ac:dyDescent="0.25">
      <c r="A28" s="108" t="s">
        <v>104</v>
      </c>
      <c r="B28" s="109"/>
      <c r="C28" s="110"/>
      <c r="D28" s="64" t="s">
        <v>105</v>
      </c>
      <c r="E28" s="8">
        <f>SUM(E29)</f>
        <v>2324.37</v>
      </c>
      <c r="F28" s="8">
        <f t="shared" ref="F28:K28" si="10">SUM(F29)</f>
        <v>4500</v>
      </c>
      <c r="G28" s="8">
        <f t="shared" si="10"/>
        <v>10000</v>
      </c>
      <c r="H28" s="8">
        <v>0</v>
      </c>
      <c r="I28" s="8">
        <f t="shared" si="1"/>
        <v>10000</v>
      </c>
      <c r="J28" s="8">
        <f t="shared" si="10"/>
        <v>10000</v>
      </c>
      <c r="K28" s="8">
        <f t="shared" si="10"/>
        <v>10000</v>
      </c>
    </row>
    <row r="29" spans="1:11" x14ac:dyDescent="0.25">
      <c r="A29" s="99">
        <v>3</v>
      </c>
      <c r="B29" s="100"/>
      <c r="C29" s="101"/>
      <c r="D29" s="65" t="s">
        <v>10</v>
      </c>
      <c r="E29" s="8">
        <f>SUM(E30:E31)</f>
        <v>2324.37</v>
      </c>
      <c r="F29" s="8">
        <f t="shared" ref="F29:K29" si="11">SUM(F30:F31)</f>
        <v>4500</v>
      </c>
      <c r="G29" s="8">
        <f t="shared" si="11"/>
        <v>10000</v>
      </c>
      <c r="H29" s="8">
        <v>0</v>
      </c>
      <c r="I29" s="8">
        <f t="shared" si="1"/>
        <v>10000</v>
      </c>
      <c r="J29" s="8">
        <f t="shared" si="11"/>
        <v>10000</v>
      </c>
      <c r="K29" s="8">
        <f t="shared" si="11"/>
        <v>10000</v>
      </c>
    </row>
    <row r="30" spans="1:11" x14ac:dyDescent="0.25">
      <c r="A30" s="102">
        <v>32</v>
      </c>
      <c r="B30" s="103"/>
      <c r="C30" s="104"/>
      <c r="D30" s="65" t="s">
        <v>21</v>
      </c>
      <c r="E30" s="8">
        <v>2174.13</v>
      </c>
      <c r="F30" s="9">
        <v>4500</v>
      </c>
      <c r="G30" s="9">
        <v>10000</v>
      </c>
      <c r="H30" s="9">
        <v>0</v>
      </c>
      <c r="I30" s="8">
        <f t="shared" si="1"/>
        <v>10000</v>
      </c>
      <c r="J30" s="9">
        <v>10000</v>
      </c>
      <c r="K30" s="10">
        <v>10000</v>
      </c>
    </row>
    <row r="31" spans="1:11" x14ac:dyDescent="0.25">
      <c r="A31" s="102">
        <v>38</v>
      </c>
      <c r="B31" s="103"/>
      <c r="C31" s="104"/>
      <c r="D31" s="65" t="s">
        <v>80</v>
      </c>
      <c r="E31" s="8">
        <v>150.24</v>
      </c>
      <c r="F31" s="9">
        <v>0</v>
      </c>
      <c r="G31" s="9">
        <v>0</v>
      </c>
      <c r="H31" s="9">
        <v>0</v>
      </c>
      <c r="I31" s="8">
        <f t="shared" si="1"/>
        <v>0</v>
      </c>
      <c r="J31" s="9">
        <v>0</v>
      </c>
      <c r="K31" s="10">
        <v>0</v>
      </c>
    </row>
    <row r="32" spans="1:11" ht="24.75" customHeight="1" x14ac:dyDescent="0.25">
      <c r="A32" s="105" t="s">
        <v>106</v>
      </c>
      <c r="B32" s="106"/>
      <c r="C32" s="107"/>
      <c r="D32" s="63" t="s">
        <v>107</v>
      </c>
      <c r="E32" s="8">
        <f>SUM(E33,E37)</f>
        <v>201247.18000000002</v>
      </c>
      <c r="F32" s="8">
        <f t="shared" ref="F32:K32" si="12">SUM(F33,F37)</f>
        <v>224950</v>
      </c>
      <c r="G32" s="8">
        <f t="shared" si="12"/>
        <v>262600</v>
      </c>
      <c r="H32" s="8">
        <v>53400</v>
      </c>
      <c r="I32" s="8">
        <f t="shared" si="1"/>
        <v>316000</v>
      </c>
      <c r="J32" s="8">
        <f t="shared" si="12"/>
        <v>267900</v>
      </c>
      <c r="K32" s="8">
        <f t="shared" si="12"/>
        <v>273300</v>
      </c>
    </row>
    <row r="33" spans="1:11" x14ac:dyDescent="0.25">
      <c r="A33" s="108" t="s">
        <v>94</v>
      </c>
      <c r="B33" s="109"/>
      <c r="C33" s="110"/>
      <c r="D33" s="64" t="s">
        <v>95</v>
      </c>
      <c r="E33" s="8">
        <f>SUM(E34)</f>
        <v>154535.39000000001</v>
      </c>
      <c r="F33" s="8">
        <f t="shared" ref="F33:K33" si="13">SUM(F34)</f>
        <v>169950</v>
      </c>
      <c r="G33" s="8">
        <f t="shared" si="13"/>
        <v>198600</v>
      </c>
      <c r="H33" s="8">
        <v>53400</v>
      </c>
      <c r="I33" s="8">
        <f t="shared" si="1"/>
        <v>252000</v>
      </c>
      <c r="J33" s="8">
        <f t="shared" si="13"/>
        <v>201500</v>
      </c>
      <c r="K33" s="8">
        <f t="shared" si="13"/>
        <v>204500</v>
      </c>
    </row>
    <row r="34" spans="1:11" x14ac:dyDescent="0.25">
      <c r="A34" s="99">
        <v>3</v>
      </c>
      <c r="B34" s="100"/>
      <c r="C34" s="101"/>
      <c r="D34" s="65" t="s">
        <v>10</v>
      </c>
      <c r="E34" s="8">
        <f>SUM(E35:E36)</f>
        <v>154535.39000000001</v>
      </c>
      <c r="F34" s="8">
        <f t="shared" ref="F34:K34" si="14">SUM(F35:F36)</f>
        <v>169950</v>
      </c>
      <c r="G34" s="8">
        <f t="shared" si="14"/>
        <v>198600</v>
      </c>
      <c r="H34" s="8">
        <v>53400</v>
      </c>
      <c r="I34" s="8">
        <f t="shared" si="1"/>
        <v>252000</v>
      </c>
      <c r="J34" s="8">
        <f t="shared" si="14"/>
        <v>201500</v>
      </c>
      <c r="K34" s="8">
        <f t="shared" si="14"/>
        <v>204500</v>
      </c>
    </row>
    <row r="35" spans="1:11" x14ac:dyDescent="0.25">
      <c r="A35" s="102">
        <v>31</v>
      </c>
      <c r="B35" s="103"/>
      <c r="C35" s="104"/>
      <c r="D35" s="65" t="s">
        <v>11</v>
      </c>
      <c r="E35" s="8">
        <v>150936.13</v>
      </c>
      <c r="F35" s="9">
        <v>162130</v>
      </c>
      <c r="G35" s="9">
        <v>195700</v>
      </c>
      <c r="H35" s="9">
        <v>53300</v>
      </c>
      <c r="I35" s="8">
        <f t="shared" si="1"/>
        <v>249000</v>
      </c>
      <c r="J35" s="9">
        <v>198600</v>
      </c>
      <c r="K35" s="10">
        <v>201600</v>
      </c>
    </row>
    <row r="36" spans="1:11" x14ac:dyDescent="0.25">
      <c r="A36" s="102">
        <v>32</v>
      </c>
      <c r="B36" s="103"/>
      <c r="C36" s="104"/>
      <c r="D36" s="65" t="s">
        <v>21</v>
      </c>
      <c r="E36" s="8">
        <v>3599.26</v>
      </c>
      <c r="F36" s="9">
        <v>7820</v>
      </c>
      <c r="G36" s="9">
        <v>2900</v>
      </c>
      <c r="H36" s="9">
        <v>100</v>
      </c>
      <c r="I36" s="8">
        <f t="shared" si="1"/>
        <v>3000</v>
      </c>
      <c r="J36" s="9">
        <v>2900</v>
      </c>
      <c r="K36" s="10">
        <v>2900</v>
      </c>
    </row>
    <row r="37" spans="1:11" ht="25.5" x14ac:dyDescent="0.25">
      <c r="A37" s="108" t="s">
        <v>100</v>
      </c>
      <c r="B37" s="109"/>
      <c r="C37" s="110"/>
      <c r="D37" s="64" t="s">
        <v>101</v>
      </c>
      <c r="E37" s="8">
        <f>SUM(E38)</f>
        <v>46711.79</v>
      </c>
      <c r="F37" s="8">
        <f t="shared" ref="F37:K37" si="15">SUM(F38)</f>
        <v>55000</v>
      </c>
      <c r="G37" s="8">
        <f t="shared" si="15"/>
        <v>64000</v>
      </c>
      <c r="H37" s="8">
        <v>0</v>
      </c>
      <c r="I37" s="8">
        <f t="shared" si="1"/>
        <v>64000</v>
      </c>
      <c r="J37" s="8">
        <f t="shared" si="15"/>
        <v>66400</v>
      </c>
      <c r="K37" s="8">
        <f t="shared" si="15"/>
        <v>68800</v>
      </c>
    </row>
    <row r="38" spans="1:11" x14ac:dyDescent="0.25">
      <c r="A38" s="99">
        <v>3</v>
      </c>
      <c r="B38" s="100"/>
      <c r="C38" s="101"/>
      <c r="D38" s="65" t="s">
        <v>10</v>
      </c>
      <c r="E38" s="8">
        <f>SUM(E39:E39)</f>
        <v>46711.79</v>
      </c>
      <c r="F38" s="8">
        <f>SUM(F39:F39)</f>
        <v>55000</v>
      </c>
      <c r="G38" s="8">
        <f>SUM(G39:G39)</f>
        <v>64000</v>
      </c>
      <c r="H38" s="8">
        <v>0</v>
      </c>
      <c r="I38" s="8">
        <f t="shared" si="1"/>
        <v>64000</v>
      </c>
      <c r="J38" s="8">
        <f>SUM(J39:J39)</f>
        <v>66400</v>
      </c>
      <c r="K38" s="8">
        <f>SUM(K39:K39)</f>
        <v>68800</v>
      </c>
    </row>
    <row r="39" spans="1:11" x14ac:dyDescent="0.25">
      <c r="A39" s="102">
        <v>31</v>
      </c>
      <c r="B39" s="103"/>
      <c r="C39" s="104"/>
      <c r="D39" s="65" t="s">
        <v>11</v>
      </c>
      <c r="E39" s="8">
        <v>46711.79</v>
      </c>
      <c r="F39" s="9">
        <v>55000</v>
      </c>
      <c r="G39" s="9">
        <v>64000</v>
      </c>
      <c r="H39" s="9">
        <v>0</v>
      </c>
      <c r="I39" s="8">
        <f t="shared" si="1"/>
        <v>64000</v>
      </c>
      <c r="J39" s="9">
        <v>66400</v>
      </c>
      <c r="K39" s="10">
        <v>68800</v>
      </c>
    </row>
    <row r="40" spans="1:11" ht="25.5" x14ac:dyDescent="0.25">
      <c r="A40" s="105" t="s">
        <v>108</v>
      </c>
      <c r="B40" s="106"/>
      <c r="C40" s="107"/>
      <c r="D40" s="63" t="s">
        <v>109</v>
      </c>
      <c r="E40" s="8">
        <f>SUM(E41,E44)</f>
        <v>43305.98</v>
      </c>
      <c r="F40" s="8">
        <f t="shared" ref="F40:K40" si="16">SUM(F41,F44)</f>
        <v>122640</v>
      </c>
      <c r="G40" s="8">
        <f t="shared" si="16"/>
        <v>128900</v>
      </c>
      <c r="H40" s="8">
        <v>0</v>
      </c>
      <c r="I40" s="8">
        <f t="shared" si="1"/>
        <v>128900</v>
      </c>
      <c r="J40" s="8">
        <f t="shared" si="16"/>
        <v>129900</v>
      </c>
      <c r="K40" s="8">
        <f t="shared" si="16"/>
        <v>130900</v>
      </c>
    </row>
    <row r="41" spans="1:11" x14ac:dyDescent="0.25">
      <c r="A41" s="108" t="s">
        <v>94</v>
      </c>
      <c r="B41" s="109"/>
      <c r="C41" s="110"/>
      <c r="D41" s="64" t="s">
        <v>95</v>
      </c>
      <c r="E41" s="8">
        <f>SUM(E42)</f>
        <v>0</v>
      </c>
      <c r="F41" s="8">
        <f t="shared" ref="F41:K42" si="17">SUM(F42)</f>
        <v>62640</v>
      </c>
      <c r="G41" s="8">
        <f t="shared" si="17"/>
        <v>68900</v>
      </c>
      <c r="H41" s="8">
        <v>0</v>
      </c>
      <c r="I41" s="8">
        <f t="shared" si="1"/>
        <v>68900</v>
      </c>
      <c r="J41" s="8">
        <f t="shared" si="17"/>
        <v>69900</v>
      </c>
      <c r="K41" s="8">
        <f t="shared" si="17"/>
        <v>70900</v>
      </c>
    </row>
    <row r="42" spans="1:11" x14ac:dyDescent="0.25">
      <c r="A42" s="99">
        <v>3</v>
      </c>
      <c r="B42" s="100"/>
      <c r="C42" s="101"/>
      <c r="D42" s="65" t="s">
        <v>10</v>
      </c>
      <c r="E42" s="8">
        <f>SUM(E43)</f>
        <v>0</v>
      </c>
      <c r="F42" s="8">
        <f t="shared" si="17"/>
        <v>62640</v>
      </c>
      <c r="G42" s="8">
        <f t="shared" si="17"/>
        <v>68900</v>
      </c>
      <c r="H42" s="8">
        <v>0</v>
      </c>
      <c r="I42" s="8">
        <f t="shared" si="1"/>
        <v>68900</v>
      </c>
      <c r="J42" s="8">
        <f t="shared" si="17"/>
        <v>69900</v>
      </c>
      <c r="K42" s="8">
        <f t="shared" si="17"/>
        <v>70900</v>
      </c>
    </row>
    <row r="43" spans="1:11" ht="25.5" x14ac:dyDescent="0.25">
      <c r="A43" s="102">
        <v>37</v>
      </c>
      <c r="B43" s="103"/>
      <c r="C43" s="104"/>
      <c r="D43" s="65" t="s">
        <v>79</v>
      </c>
      <c r="E43" s="8">
        <v>0</v>
      </c>
      <c r="F43" s="9">
        <v>62640</v>
      </c>
      <c r="G43" s="9">
        <v>68900</v>
      </c>
      <c r="H43" s="9">
        <v>0</v>
      </c>
      <c r="I43" s="8">
        <f t="shared" si="1"/>
        <v>68900</v>
      </c>
      <c r="J43" s="9">
        <v>69900</v>
      </c>
      <c r="K43" s="10">
        <v>70900</v>
      </c>
    </row>
    <row r="44" spans="1:11" x14ac:dyDescent="0.25">
      <c r="A44" s="108" t="s">
        <v>102</v>
      </c>
      <c r="B44" s="109"/>
      <c r="C44" s="110"/>
      <c r="D44" s="64" t="s">
        <v>103</v>
      </c>
      <c r="E44" s="8">
        <f>SUM(E45)</f>
        <v>43305.98</v>
      </c>
      <c r="F44" s="8">
        <f t="shared" ref="F44:K45" si="18">SUM(F45)</f>
        <v>60000</v>
      </c>
      <c r="G44" s="8">
        <f t="shared" si="18"/>
        <v>60000</v>
      </c>
      <c r="H44" s="8">
        <v>0</v>
      </c>
      <c r="I44" s="8">
        <f t="shared" si="1"/>
        <v>60000</v>
      </c>
      <c r="J44" s="8">
        <f t="shared" si="18"/>
        <v>60000</v>
      </c>
      <c r="K44" s="8">
        <f t="shared" si="18"/>
        <v>60000</v>
      </c>
    </row>
    <row r="45" spans="1:11" x14ac:dyDescent="0.25">
      <c r="A45" s="99">
        <v>4</v>
      </c>
      <c r="B45" s="100"/>
      <c r="C45" s="101"/>
      <c r="D45" s="65" t="s">
        <v>12</v>
      </c>
      <c r="E45" s="8">
        <f>SUM(E46)</f>
        <v>43305.98</v>
      </c>
      <c r="F45" s="8">
        <f t="shared" si="18"/>
        <v>60000</v>
      </c>
      <c r="G45" s="8">
        <f t="shared" si="18"/>
        <v>60000</v>
      </c>
      <c r="H45" s="8">
        <v>0</v>
      </c>
      <c r="I45" s="8">
        <f t="shared" si="1"/>
        <v>60000</v>
      </c>
      <c r="J45" s="8">
        <f t="shared" si="18"/>
        <v>60000</v>
      </c>
      <c r="K45" s="8">
        <f t="shared" si="18"/>
        <v>60000</v>
      </c>
    </row>
    <row r="46" spans="1:11" ht="25.5" x14ac:dyDescent="0.25">
      <c r="A46" s="102">
        <v>42</v>
      </c>
      <c r="B46" s="103"/>
      <c r="C46" s="104"/>
      <c r="D46" s="65" t="s">
        <v>30</v>
      </c>
      <c r="E46" s="8">
        <v>43305.98</v>
      </c>
      <c r="F46" s="9">
        <v>60000</v>
      </c>
      <c r="G46" s="9">
        <v>60000</v>
      </c>
      <c r="H46" s="9">
        <v>0</v>
      </c>
      <c r="I46" s="8">
        <f t="shared" si="1"/>
        <v>60000</v>
      </c>
      <c r="J46" s="9">
        <v>60000</v>
      </c>
      <c r="K46" s="10">
        <v>60000</v>
      </c>
    </row>
    <row r="47" spans="1:11" x14ac:dyDescent="0.25">
      <c r="A47" s="105" t="s">
        <v>110</v>
      </c>
      <c r="B47" s="106"/>
      <c r="C47" s="107"/>
      <c r="D47" s="63" t="s">
        <v>111</v>
      </c>
      <c r="E47" s="8">
        <f>SUM(E48,E53,E56)</f>
        <v>109547.05</v>
      </c>
      <c r="F47" s="8">
        <f t="shared" ref="F47:K47" si="19">SUM(F48,F53,F56)</f>
        <v>302110</v>
      </c>
      <c r="G47" s="8">
        <f t="shared" si="19"/>
        <v>311900</v>
      </c>
      <c r="H47" s="8">
        <v>0</v>
      </c>
      <c r="I47" s="8">
        <f t="shared" si="1"/>
        <v>311900</v>
      </c>
      <c r="J47" s="8">
        <f t="shared" si="19"/>
        <v>312200</v>
      </c>
      <c r="K47" s="8">
        <f t="shared" si="19"/>
        <v>312500</v>
      </c>
    </row>
    <row r="48" spans="1:11" x14ac:dyDescent="0.25">
      <c r="A48" s="108" t="s">
        <v>94</v>
      </c>
      <c r="B48" s="109"/>
      <c r="C48" s="110"/>
      <c r="D48" s="64" t="s">
        <v>95</v>
      </c>
      <c r="E48" s="8">
        <f>SUM(E49,E51)</f>
        <v>22555.17</v>
      </c>
      <c r="F48" s="8">
        <f t="shared" ref="F48:K48" si="20">SUM(F49,F51)</f>
        <v>23010</v>
      </c>
      <c r="G48" s="8">
        <f t="shared" si="20"/>
        <v>25800</v>
      </c>
      <c r="H48" s="8">
        <v>0</v>
      </c>
      <c r="I48" s="8">
        <f t="shared" si="1"/>
        <v>25800</v>
      </c>
      <c r="J48" s="8">
        <f t="shared" si="20"/>
        <v>26100</v>
      </c>
      <c r="K48" s="8">
        <f t="shared" si="20"/>
        <v>26400</v>
      </c>
    </row>
    <row r="49" spans="1:11" x14ac:dyDescent="0.25">
      <c r="A49" s="99">
        <v>3</v>
      </c>
      <c r="B49" s="100"/>
      <c r="C49" s="101"/>
      <c r="D49" s="65" t="s">
        <v>10</v>
      </c>
      <c r="E49" s="8">
        <f>SUM(E50)</f>
        <v>22555.17</v>
      </c>
      <c r="F49" s="8">
        <f t="shared" ref="F49:K49" si="21">SUM(F50)</f>
        <v>23010</v>
      </c>
      <c r="G49" s="8">
        <f t="shared" si="21"/>
        <v>23600</v>
      </c>
      <c r="H49" s="8">
        <v>0</v>
      </c>
      <c r="I49" s="8">
        <f t="shared" si="1"/>
        <v>23600</v>
      </c>
      <c r="J49" s="8">
        <f t="shared" si="21"/>
        <v>23900</v>
      </c>
      <c r="K49" s="8">
        <f t="shared" si="21"/>
        <v>24200</v>
      </c>
    </row>
    <row r="50" spans="1:11" x14ac:dyDescent="0.25">
      <c r="A50" s="102">
        <v>32</v>
      </c>
      <c r="B50" s="103"/>
      <c r="C50" s="104"/>
      <c r="D50" s="65" t="s">
        <v>21</v>
      </c>
      <c r="E50" s="8">
        <v>22555.17</v>
      </c>
      <c r="F50" s="9">
        <v>23010</v>
      </c>
      <c r="G50" s="9">
        <v>23600</v>
      </c>
      <c r="H50" s="9">
        <v>0</v>
      </c>
      <c r="I50" s="8">
        <f t="shared" si="1"/>
        <v>23600</v>
      </c>
      <c r="J50" s="9">
        <v>23900</v>
      </c>
      <c r="K50" s="10">
        <v>24200</v>
      </c>
    </row>
    <row r="51" spans="1:11" x14ac:dyDescent="0.25">
      <c r="A51" s="99">
        <v>4</v>
      </c>
      <c r="B51" s="100"/>
      <c r="C51" s="101"/>
      <c r="D51" s="65" t="s">
        <v>12</v>
      </c>
      <c r="E51" s="8">
        <f>SUM(E52)</f>
        <v>0</v>
      </c>
      <c r="F51" s="8">
        <f t="shared" ref="F51:K51" si="22">SUM(F52)</f>
        <v>0</v>
      </c>
      <c r="G51" s="8">
        <f t="shared" si="22"/>
        <v>2200</v>
      </c>
      <c r="H51" s="8">
        <v>0</v>
      </c>
      <c r="I51" s="8">
        <f t="shared" si="1"/>
        <v>2200</v>
      </c>
      <c r="J51" s="8">
        <f t="shared" si="22"/>
        <v>2200</v>
      </c>
      <c r="K51" s="8">
        <f t="shared" si="22"/>
        <v>2200</v>
      </c>
    </row>
    <row r="52" spans="1:11" ht="25.5" x14ac:dyDescent="0.25">
      <c r="A52" s="102">
        <v>42</v>
      </c>
      <c r="B52" s="103"/>
      <c r="C52" s="104"/>
      <c r="D52" s="65" t="s">
        <v>30</v>
      </c>
      <c r="E52" s="8">
        <v>0</v>
      </c>
      <c r="F52" s="9">
        <v>0</v>
      </c>
      <c r="G52" s="9">
        <v>2200</v>
      </c>
      <c r="H52" s="9">
        <v>0</v>
      </c>
      <c r="I52" s="8">
        <f t="shared" si="1"/>
        <v>2200</v>
      </c>
      <c r="J52" s="9">
        <v>2200</v>
      </c>
      <c r="K52" s="10">
        <v>2200</v>
      </c>
    </row>
    <row r="53" spans="1:11" ht="25.5" x14ac:dyDescent="0.25">
      <c r="A53" s="108" t="s">
        <v>100</v>
      </c>
      <c r="B53" s="109"/>
      <c r="C53" s="110"/>
      <c r="D53" s="64" t="s">
        <v>101</v>
      </c>
      <c r="E53" s="8">
        <f>SUM(E54)</f>
        <v>86991.88</v>
      </c>
      <c r="F53" s="8">
        <f t="shared" ref="F53:K54" si="23">SUM(F54)</f>
        <v>93000</v>
      </c>
      <c r="G53" s="8">
        <f t="shared" si="23"/>
        <v>100000</v>
      </c>
      <c r="H53" s="8">
        <v>0</v>
      </c>
      <c r="I53" s="8">
        <f t="shared" si="1"/>
        <v>100000</v>
      </c>
      <c r="J53" s="8">
        <f t="shared" si="23"/>
        <v>100000</v>
      </c>
      <c r="K53" s="8">
        <f t="shared" si="23"/>
        <v>100000</v>
      </c>
    </row>
    <row r="54" spans="1:11" x14ac:dyDescent="0.25">
      <c r="A54" s="99">
        <v>3</v>
      </c>
      <c r="B54" s="100"/>
      <c r="C54" s="101"/>
      <c r="D54" s="65" t="s">
        <v>10</v>
      </c>
      <c r="E54" s="8">
        <f>SUM(E55)</f>
        <v>86991.88</v>
      </c>
      <c r="F54" s="8">
        <f t="shared" si="23"/>
        <v>93000</v>
      </c>
      <c r="G54" s="8">
        <f t="shared" si="23"/>
        <v>100000</v>
      </c>
      <c r="H54" s="8">
        <v>0</v>
      </c>
      <c r="I54" s="8">
        <f t="shared" si="1"/>
        <v>100000</v>
      </c>
      <c r="J54" s="8">
        <f t="shared" si="23"/>
        <v>100000</v>
      </c>
      <c r="K54" s="8">
        <f t="shared" si="23"/>
        <v>100000</v>
      </c>
    </row>
    <row r="55" spans="1:11" x14ac:dyDescent="0.25">
      <c r="A55" s="102">
        <v>32</v>
      </c>
      <c r="B55" s="103"/>
      <c r="C55" s="104"/>
      <c r="D55" s="65" t="s">
        <v>21</v>
      </c>
      <c r="E55" s="8">
        <v>86991.88</v>
      </c>
      <c r="F55" s="9">
        <v>93000</v>
      </c>
      <c r="G55" s="9">
        <v>100000</v>
      </c>
      <c r="H55" s="9">
        <v>0</v>
      </c>
      <c r="I55" s="8">
        <f t="shared" si="1"/>
        <v>100000</v>
      </c>
      <c r="J55" s="9">
        <v>100000</v>
      </c>
      <c r="K55" s="10">
        <v>100000</v>
      </c>
    </row>
    <row r="56" spans="1:11" x14ac:dyDescent="0.25">
      <c r="A56" s="108" t="s">
        <v>102</v>
      </c>
      <c r="B56" s="109"/>
      <c r="C56" s="110"/>
      <c r="D56" s="64" t="s">
        <v>103</v>
      </c>
      <c r="E56" s="8">
        <f>SUM(E57)</f>
        <v>0</v>
      </c>
      <c r="F56" s="8">
        <f t="shared" ref="F56:K56" si="24">SUM(F57)</f>
        <v>186100</v>
      </c>
      <c r="G56" s="8">
        <f t="shared" si="24"/>
        <v>186100</v>
      </c>
      <c r="H56" s="8">
        <v>0</v>
      </c>
      <c r="I56" s="8">
        <f t="shared" si="1"/>
        <v>186100</v>
      </c>
      <c r="J56" s="8">
        <f t="shared" si="24"/>
        <v>186100</v>
      </c>
      <c r="K56" s="8">
        <f t="shared" si="24"/>
        <v>186100</v>
      </c>
    </row>
    <row r="57" spans="1:11" x14ac:dyDescent="0.25">
      <c r="A57" s="99">
        <v>3</v>
      </c>
      <c r="B57" s="100"/>
      <c r="C57" s="101"/>
      <c r="D57" s="65" t="s">
        <v>10</v>
      </c>
      <c r="E57" s="8">
        <f>SUM(E58:E58)</f>
        <v>0</v>
      </c>
      <c r="F57" s="8">
        <f>SUM(F58:F58)</f>
        <v>186100</v>
      </c>
      <c r="G57" s="8">
        <f>SUM(G58:G58)</f>
        <v>186100</v>
      </c>
      <c r="H57" s="8">
        <v>0</v>
      </c>
      <c r="I57" s="8">
        <f t="shared" si="1"/>
        <v>186100</v>
      </c>
      <c r="J57" s="8">
        <f>SUM(J58:J58)</f>
        <v>186100</v>
      </c>
      <c r="K57" s="8">
        <f>SUM(K58:K58)</f>
        <v>186100</v>
      </c>
    </row>
    <row r="58" spans="1:11" x14ac:dyDescent="0.25">
      <c r="A58" s="102">
        <v>32</v>
      </c>
      <c r="B58" s="103"/>
      <c r="C58" s="104"/>
      <c r="D58" s="65" t="s">
        <v>21</v>
      </c>
      <c r="E58" s="8">
        <v>0</v>
      </c>
      <c r="F58" s="9">
        <v>186100</v>
      </c>
      <c r="G58" s="9">
        <v>186100</v>
      </c>
      <c r="H58" s="9">
        <v>0</v>
      </c>
      <c r="I58" s="8">
        <f t="shared" si="1"/>
        <v>186100</v>
      </c>
      <c r="J58" s="9">
        <v>186100</v>
      </c>
      <c r="K58" s="10">
        <v>186100</v>
      </c>
    </row>
    <row r="59" spans="1:11" ht="25.5" x14ac:dyDescent="0.25">
      <c r="A59" s="105" t="s">
        <v>113</v>
      </c>
      <c r="B59" s="106"/>
      <c r="C59" s="107"/>
      <c r="D59" s="63" t="s">
        <v>112</v>
      </c>
      <c r="E59" s="8">
        <f>SUM(E60,E64)</f>
        <v>3613.92</v>
      </c>
      <c r="F59" s="8">
        <f>SUM(F60,F64)</f>
        <v>20130</v>
      </c>
      <c r="G59" s="8">
        <f>SUM(G60,G64)</f>
        <v>16900</v>
      </c>
      <c r="H59" s="8">
        <v>5000</v>
      </c>
      <c r="I59" s="8">
        <f t="shared" si="1"/>
        <v>21900</v>
      </c>
      <c r="J59" s="8">
        <f>SUM(J60,J64)</f>
        <v>17000</v>
      </c>
      <c r="K59" s="8">
        <f>SUM(K60,K64)</f>
        <v>17100</v>
      </c>
    </row>
    <row r="60" spans="1:11" x14ac:dyDescent="0.25">
      <c r="A60" s="108" t="s">
        <v>94</v>
      </c>
      <c r="B60" s="109"/>
      <c r="C60" s="110"/>
      <c r="D60" s="64" t="s">
        <v>95</v>
      </c>
      <c r="E60" s="8">
        <f>SUM(E61)</f>
        <v>3613.92</v>
      </c>
      <c r="F60" s="8">
        <f t="shared" ref="F60:K60" si="25">SUM(F61)</f>
        <v>5130</v>
      </c>
      <c r="G60" s="8">
        <f t="shared" si="25"/>
        <v>6900</v>
      </c>
      <c r="H60" s="8">
        <v>0</v>
      </c>
      <c r="I60" s="8">
        <f t="shared" si="1"/>
        <v>6900</v>
      </c>
      <c r="J60" s="8">
        <f t="shared" si="25"/>
        <v>7000</v>
      </c>
      <c r="K60" s="8">
        <f t="shared" si="25"/>
        <v>7100</v>
      </c>
    </row>
    <row r="61" spans="1:11" x14ac:dyDescent="0.25">
      <c r="A61" s="99">
        <v>3</v>
      </c>
      <c r="B61" s="100"/>
      <c r="C61" s="101"/>
      <c r="D61" s="65" t="s">
        <v>10</v>
      </c>
      <c r="E61" s="8">
        <f>SUM(E62:E63)</f>
        <v>3613.92</v>
      </c>
      <c r="F61" s="8">
        <f>SUM(F62:F63)</f>
        <v>5130</v>
      </c>
      <c r="G61" s="8">
        <f>SUM(G62:G63)</f>
        <v>6900</v>
      </c>
      <c r="H61" s="8">
        <v>0</v>
      </c>
      <c r="I61" s="8">
        <f t="shared" si="1"/>
        <v>6900</v>
      </c>
      <c r="J61" s="8">
        <f>SUM(J62:J63)</f>
        <v>7000</v>
      </c>
      <c r="K61" s="8">
        <f>SUM(K62:K63)</f>
        <v>7100</v>
      </c>
    </row>
    <row r="62" spans="1:11" x14ac:dyDescent="0.25">
      <c r="A62" s="102">
        <v>32</v>
      </c>
      <c r="B62" s="103"/>
      <c r="C62" s="104"/>
      <c r="D62" s="65" t="s">
        <v>21</v>
      </c>
      <c r="E62" s="8">
        <v>2286.69</v>
      </c>
      <c r="F62" s="9">
        <v>5130</v>
      </c>
      <c r="G62" s="9">
        <v>6300</v>
      </c>
      <c r="H62" s="9">
        <v>0</v>
      </c>
      <c r="I62" s="8">
        <f t="shared" si="1"/>
        <v>6300</v>
      </c>
      <c r="J62" s="9">
        <v>6400</v>
      </c>
      <c r="K62" s="10">
        <v>6500</v>
      </c>
    </row>
    <row r="63" spans="1:11" ht="25.5" x14ac:dyDescent="0.25">
      <c r="A63" s="102">
        <v>37</v>
      </c>
      <c r="B63" s="103"/>
      <c r="C63" s="104"/>
      <c r="D63" s="65" t="s">
        <v>79</v>
      </c>
      <c r="E63" s="8">
        <v>1327.23</v>
      </c>
      <c r="F63" s="9">
        <v>0</v>
      </c>
      <c r="G63" s="9">
        <v>600</v>
      </c>
      <c r="H63" s="9">
        <v>0</v>
      </c>
      <c r="I63" s="8">
        <f t="shared" si="1"/>
        <v>600</v>
      </c>
      <c r="J63" s="9">
        <v>600</v>
      </c>
      <c r="K63" s="10">
        <v>600</v>
      </c>
    </row>
    <row r="64" spans="1:11" ht="25.5" x14ac:dyDescent="0.25">
      <c r="A64" s="108" t="s">
        <v>100</v>
      </c>
      <c r="B64" s="109"/>
      <c r="C64" s="110"/>
      <c r="D64" s="64" t="s">
        <v>101</v>
      </c>
      <c r="E64" s="8">
        <f>SUM(E65)</f>
        <v>0</v>
      </c>
      <c r="F64" s="8">
        <f t="shared" ref="F64:K65" si="26">SUM(F65)</f>
        <v>15000</v>
      </c>
      <c r="G64" s="8">
        <f t="shared" si="26"/>
        <v>10000</v>
      </c>
      <c r="H64" s="8">
        <v>5000</v>
      </c>
      <c r="I64" s="8">
        <f t="shared" si="1"/>
        <v>15000</v>
      </c>
      <c r="J64" s="8">
        <f t="shared" si="26"/>
        <v>10000</v>
      </c>
      <c r="K64" s="8">
        <f t="shared" si="26"/>
        <v>10000</v>
      </c>
    </row>
    <row r="65" spans="1:11" x14ac:dyDescent="0.25">
      <c r="A65" s="99">
        <v>3</v>
      </c>
      <c r="B65" s="100"/>
      <c r="C65" s="101"/>
      <c r="D65" s="65" t="s">
        <v>10</v>
      </c>
      <c r="E65" s="8">
        <f>SUM(E66)</f>
        <v>0</v>
      </c>
      <c r="F65" s="8">
        <f t="shared" si="26"/>
        <v>15000</v>
      </c>
      <c r="G65" s="8">
        <f t="shared" si="26"/>
        <v>10000</v>
      </c>
      <c r="H65" s="8">
        <v>5000</v>
      </c>
      <c r="I65" s="8">
        <f t="shared" si="1"/>
        <v>15000</v>
      </c>
      <c r="J65" s="8">
        <f t="shared" si="26"/>
        <v>10000</v>
      </c>
      <c r="K65" s="8">
        <f t="shared" si="26"/>
        <v>10000</v>
      </c>
    </row>
    <row r="66" spans="1:11" x14ac:dyDescent="0.25">
      <c r="A66" s="102">
        <v>32</v>
      </c>
      <c r="B66" s="103"/>
      <c r="C66" s="104"/>
      <c r="D66" s="65" t="s">
        <v>21</v>
      </c>
      <c r="E66" s="8">
        <v>0</v>
      </c>
      <c r="F66" s="9">
        <v>15000</v>
      </c>
      <c r="G66" s="9">
        <v>10000</v>
      </c>
      <c r="H66" s="9">
        <v>5000</v>
      </c>
      <c r="I66" s="8">
        <f t="shared" si="1"/>
        <v>15000</v>
      </c>
      <c r="J66" s="9">
        <v>10000</v>
      </c>
      <c r="K66" s="10">
        <v>10000</v>
      </c>
    </row>
    <row r="67" spans="1:11" x14ac:dyDescent="0.25">
      <c r="A67" s="105" t="s">
        <v>114</v>
      </c>
      <c r="B67" s="106"/>
      <c r="C67" s="107"/>
      <c r="D67" s="63" t="s">
        <v>115</v>
      </c>
      <c r="E67" s="8">
        <f>SUM(E68)</f>
        <v>0</v>
      </c>
      <c r="F67" s="8">
        <f t="shared" ref="F67:K69" si="27">SUM(F68)</f>
        <v>5150</v>
      </c>
      <c r="G67" s="8">
        <f t="shared" si="27"/>
        <v>7600</v>
      </c>
      <c r="H67" s="8">
        <v>0</v>
      </c>
      <c r="I67" s="8">
        <f t="shared" si="1"/>
        <v>7600</v>
      </c>
      <c r="J67" s="8">
        <f t="shared" si="27"/>
        <v>7700</v>
      </c>
      <c r="K67" s="8">
        <f t="shared" si="27"/>
        <v>7800</v>
      </c>
    </row>
    <row r="68" spans="1:11" x14ac:dyDescent="0.25">
      <c r="A68" s="108" t="s">
        <v>94</v>
      </c>
      <c r="B68" s="109"/>
      <c r="C68" s="110"/>
      <c r="D68" s="64" t="s">
        <v>95</v>
      </c>
      <c r="E68" s="8">
        <f>SUM(E69)</f>
        <v>0</v>
      </c>
      <c r="F68" s="8">
        <f t="shared" si="27"/>
        <v>5150</v>
      </c>
      <c r="G68" s="8">
        <f t="shared" si="27"/>
        <v>7600</v>
      </c>
      <c r="H68" s="8">
        <v>0</v>
      </c>
      <c r="I68" s="8">
        <f t="shared" si="1"/>
        <v>7600</v>
      </c>
      <c r="J68" s="8">
        <f t="shared" si="27"/>
        <v>7700</v>
      </c>
      <c r="K68" s="8">
        <f t="shared" si="27"/>
        <v>7800</v>
      </c>
    </row>
    <row r="69" spans="1:11" x14ac:dyDescent="0.25">
      <c r="A69" s="99">
        <v>3</v>
      </c>
      <c r="B69" s="100"/>
      <c r="C69" s="101"/>
      <c r="D69" s="65" t="s">
        <v>10</v>
      </c>
      <c r="E69" s="8">
        <f>SUM(E70)</f>
        <v>0</v>
      </c>
      <c r="F69" s="8">
        <f t="shared" si="27"/>
        <v>5150</v>
      </c>
      <c r="G69" s="8">
        <f t="shared" si="27"/>
        <v>7600</v>
      </c>
      <c r="H69" s="8">
        <v>0</v>
      </c>
      <c r="I69" s="8">
        <f t="shared" si="1"/>
        <v>7600</v>
      </c>
      <c r="J69" s="8">
        <f t="shared" si="27"/>
        <v>7700</v>
      </c>
      <c r="K69" s="8">
        <f t="shared" si="27"/>
        <v>7800</v>
      </c>
    </row>
    <row r="70" spans="1:11" x14ac:dyDescent="0.25">
      <c r="A70" s="102">
        <v>31</v>
      </c>
      <c r="B70" s="103"/>
      <c r="C70" s="104"/>
      <c r="D70" s="65" t="s">
        <v>11</v>
      </c>
      <c r="E70" s="8">
        <v>0</v>
      </c>
      <c r="F70" s="9">
        <v>5150</v>
      </c>
      <c r="G70" s="9">
        <v>7600</v>
      </c>
      <c r="H70" s="9">
        <v>0</v>
      </c>
      <c r="I70" s="8">
        <f t="shared" si="1"/>
        <v>7600</v>
      </c>
      <c r="J70" s="9">
        <v>7700</v>
      </c>
      <c r="K70" s="10">
        <v>7800</v>
      </c>
    </row>
    <row r="71" spans="1:11" x14ac:dyDescent="0.25">
      <c r="A71" s="105" t="s">
        <v>116</v>
      </c>
      <c r="B71" s="106"/>
      <c r="C71" s="107"/>
      <c r="D71" s="63" t="s">
        <v>117</v>
      </c>
      <c r="E71" s="8">
        <f>SUM(E72)</f>
        <v>11363.609999999999</v>
      </c>
      <c r="F71" s="8">
        <f t="shared" ref="F71:K72" si="28">SUM(F72)</f>
        <v>11970</v>
      </c>
      <c r="G71" s="8">
        <f t="shared" si="28"/>
        <v>14500</v>
      </c>
      <c r="H71" s="8">
        <v>9600</v>
      </c>
      <c r="I71" s="8">
        <f t="shared" ref="I71:I110" si="29">SUM(G71:H71)</f>
        <v>24100</v>
      </c>
      <c r="J71" s="8">
        <f t="shared" si="28"/>
        <v>14700</v>
      </c>
      <c r="K71" s="8">
        <f t="shared" si="28"/>
        <v>14900</v>
      </c>
    </row>
    <row r="72" spans="1:11" x14ac:dyDescent="0.25">
      <c r="A72" s="108" t="s">
        <v>94</v>
      </c>
      <c r="B72" s="109"/>
      <c r="C72" s="110"/>
      <c r="D72" s="64" t="s">
        <v>95</v>
      </c>
      <c r="E72" s="8">
        <f>SUM(E73)</f>
        <v>11363.609999999999</v>
      </c>
      <c r="F72" s="8">
        <f t="shared" si="28"/>
        <v>11970</v>
      </c>
      <c r="G72" s="8">
        <f t="shared" si="28"/>
        <v>14500</v>
      </c>
      <c r="H72" s="8">
        <v>9600</v>
      </c>
      <c r="I72" s="8">
        <f t="shared" si="29"/>
        <v>24100</v>
      </c>
      <c r="J72" s="8">
        <f t="shared" si="28"/>
        <v>14700</v>
      </c>
      <c r="K72" s="8">
        <f t="shared" si="28"/>
        <v>14900</v>
      </c>
    </row>
    <row r="73" spans="1:11" x14ac:dyDescent="0.25">
      <c r="A73" s="99">
        <v>3</v>
      </c>
      <c r="B73" s="100"/>
      <c r="C73" s="101"/>
      <c r="D73" s="65" t="s">
        <v>10</v>
      </c>
      <c r="E73" s="8">
        <f>SUM(E74:E75)</f>
        <v>11363.609999999999</v>
      </c>
      <c r="F73" s="8">
        <f t="shared" ref="F73:K73" si="30">SUM(F74:F75)</f>
        <v>11970</v>
      </c>
      <c r="G73" s="8">
        <f t="shared" si="30"/>
        <v>14500</v>
      </c>
      <c r="H73" s="8">
        <v>9600</v>
      </c>
      <c r="I73" s="8">
        <f t="shared" si="29"/>
        <v>24100</v>
      </c>
      <c r="J73" s="8">
        <f t="shared" si="30"/>
        <v>14700</v>
      </c>
      <c r="K73" s="8">
        <f t="shared" si="30"/>
        <v>14900</v>
      </c>
    </row>
    <row r="74" spans="1:11" x14ac:dyDescent="0.25">
      <c r="A74" s="102">
        <v>31</v>
      </c>
      <c r="B74" s="103"/>
      <c r="C74" s="104"/>
      <c r="D74" s="65" t="s">
        <v>11</v>
      </c>
      <c r="E74" s="8">
        <v>10687.13</v>
      </c>
      <c r="F74" s="9">
        <v>11170</v>
      </c>
      <c r="G74" s="9">
        <v>13700</v>
      </c>
      <c r="H74" s="9">
        <v>9600</v>
      </c>
      <c r="I74" s="8">
        <f t="shared" si="29"/>
        <v>23300</v>
      </c>
      <c r="J74" s="9">
        <v>13900</v>
      </c>
      <c r="K74" s="10">
        <v>14100</v>
      </c>
    </row>
    <row r="75" spans="1:11" x14ac:dyDescent="0.25">
      <c r="A75" s="102">
        <v>32</v>
      </c>
      <c r="B75" s="103"/>
      <c r="C75" s="104"/>
      <c r="D75" s="65" t="s">
        <v>21</v>
      </c>
      <c r="E75" s="8">
        <v>676.48</v>
      </c>
      <c r="F75" s="9">
        <v>800</v>
      </c>
      <c r="G75" s="9">
        <v>800</v>
      </c>
      <c r="H75" s="9">
        <v>0</v>
      </c>
      <c r="I75" s="8">
        <f t="shared" si="29"/>
        <v>800</v>
      </c>
      <c r="J75" s="9">
        <v>800</v>
      </c>
      <c r="K75" s="10">
        <v>800</v>
      </c>
    </row>
    <row r="76" spans="1:11" x14ac:dyDescent="0.25">
      <c r="A76" s="105" t="s">
        <v>118</v>
      </c>
      <c r="B76" s="106"/>
      <c r="C76" s="107"/>
      <c r="D76" s="63" t="s">
        <v>119</v>
      </c>
      <c r="E76" s="8">
        <f>SUM(E77)</f>
        <v>56415.89</v>
      </c>
      <c r="F76" s="8">
        <f t="shared" ref="F76:K77" si="31">SUM(F77)</f>
        <v>88650</v>
      </c>
      <c r="G76" s="8">
        <f t="shared" si="31"/>
        <v>80900</v>
      </c>
      <c r="H76" s="8">
        <v>0</v>
      </c>
      <c r="I76" s="8">
        <f t="shared" si="29"/>
        <v>80900</v>
      </c>
      <c r="J76" s="8">
        <f t="shared" si="31"/>
        <v>82100</v>
      </c>
      <c r="K76" s="8">
        <f t="shared" si="31"/>
        <v>83300</v>
      </c>
    </row>
    <row r="77" spans="1:11" x14ac:dyDescent="0.25">
      <c r="A77" s="108" t="s">
        <v>94</v>
      </c>
      <c r="B77" s="109"/>
      <c r="C77" s="110"/>
      <c r="D77" s="64" t="s">
        <v>95</v>
      </c>
      <c r="E77" s="8">
        <f>SUM(E78)</f>
        <v>56415.89</v>
      </c>
      <c r="F77" s="8">
        <f t="shared" si="31"/>
        <v>88650</v>
      </c>
      <c r="G77" s="8">
        <f t="shared" si="31"/>
        <v>80900</v>
      </c>
      <c r="H77" s="8">
        <v>0</v>
      </c>
      <c r="I77" s="8">
        <f t="shared" si="29"/>
        <v>80900</v>
      </c>
      <c r="J77" s="8">
        <f t="shared" si="31"/>
        <v>82100</v>
      </c>
      <c r="K77" s="8">
        <f t="shared" si="31"/>
        <v>83300</v>
      </c>
    </row>
    <row r="78" spans="1:11" x14ac:dyDescent="0.25">
      <c r="A78" s="99">
        <v>3</v>
      </c>
      <c r="B78" s="100"/>
      <c r="C78" s="101"/>
      <c r="D78" s="65" t="s">
        <v>10</v>
      </c>
      <c r="E78" s="8">
        <f>SUM(E79:E80)</f>
        <v>56415.89</v>
      </c>
      <c r="F78" s="8">
        <f t="shared" ref="F78:K78" si="32">SUM(F79:F80)</f>
        <v>88650</v>
      </c>
      <c r="G78" s="8">
        <f t="shared" si="32"/>
        <v>80900</v>
      </c>
      <c r="H78" s="8">
        <v>0</v>
      </c>
      <c r="I78" s="8">
        <f t="shared" si="29"/>
        <v>80900</v>
      </c>
      <c r="J78" s="8">
        <f t="shared" si="32"/>
        <v>82100</v>
      </c>
      <c r="K78" s="8">
        <f t="shared" si="32"/>
        <v>83300</v>
      </c>
    </row>
    <row r="79" spans="1:11" x14ac:dyDescent="0.25">
      <c r="A79" s="102">
        <v>31</v>
      </c>
      <c r="B79" s="103"/>
      <c r="C79" s="104"/>
      <c r="D79" s="65" t="s">
        <v>11</v>
      </c>
      <c r="E79" s="8">
        <v>40831.32</v>
      </c>
      <c r="F79" s="9">
        <v>64390</v>
      </c>
      <c r="G79" s="9">
        <v>59600</v>
      </c>
      <c r="H79" s="9">
        <v>0</v>
      </c>
      <c r="I79" s="8">
        <f t="shared" si="29"/>
        <v>59600</v>
      </c>
      <c r="J79" s="9">
        <v>60500</v>
      </c>
      <c r="K79" s="10">
        <v>61400</v>
      </c>
    </row>
    <row r="80" spans="1:11" x14ac:dyDescent="0.25">
      <c r="A80" s="102">
        <v>32</v>
      </c>
      <c r="B80" s="103"/>
      <c r="C80" s="104"/>
      <c r="D80" s="65" t="s">
        <v>21</v>
      </c>
      <c r="E80" s="8">
        <v>15584.57</v>
      </c>
      <c r="F80" s="9">
        <v>24260</v>
      </c>
      <c r="G80" s="9">
        <v>21300</v>
      </c>
      <c r="H80" s="9">
        <v>0</v>
      </c>
      <c r="I80" s="8">
        <f t="shared" si="29"/>
        <v>21300</v>
      </c>
      <c r="J80" s="9">
        <v>21600</v>
      </c>
      <c r="K80" s="10">
        <v>21900</v>
      </c>
    </row>
    <row r="81" spans="1:11" ht="25.5" x14ac:dyDescent="0.25">
      <c r="A81" s="105" t="s">
        <v>120</v>
      </c>
      <c r="B81" s="106"/>
      <c r="C81" s="107"/>
      <c r="D81" s="63" t="s">
        <v>121</v>
      </c>
      <c r="E81" s="8">
        <f>SUM(E82,E87,E90,E93)</f>
        <v>15592.56</v>
      </c>
      <c r="F81" s="8">
        <f>SUM(F82,F87,F90,F93)</f>
        <v>33970</v>
      </c>
      <c r="G81" s="8">
        <f>SUM(G82,G87,G90,G93)</f>
        <v>173890</v>
      </c>
      <c r="H81" s="8">
        <v>6100</v>
      </c>
      <c r="I81" s="8">
        <f t="shared" si="29"/>
        <v>179990</v>
      </c>
      <c r="J81" s="8">
        <f>SUM(J82,J87,J90,J93)</f>
        <v>176300</v>
      </c>
      <c r="K81" s="8">
        <f>SUM(K82,K87,K90,K93)</f>
        <v>178700</v>
      </c>
    </row>
    <row r="82" spans="1:11" x14ac:dyDescent="0.25">
      <c r="A82" s="108" t="s">
        <v>94</v>
      </c>
      <c r="B82" s="109"/>
      <c r="C82" s="110"/>
      <c r="D82" s="64" t="s">
        <v>95</v>
      </c>
      <c r="E82" s="8">
        <f>SUM(E83,E85)</f>
        <v>679.68</v>
      </c>
      <c r="F82" s="8">
        <f t="shared" ref="F82:K82" si="33">SUM(F83,F85)</f>
        <v>13670</v>
      </c>
      <c r="G82" s="8">
        <f t="shared" si="33"/>
        <v>159890</v>
      </c>
      <c r="H82" s="8">
        <v>0</v>
      </c>
      <c r="I82" s="8">
        <f t="shared" si="29"/>
        <v>159890</v>
      </c>
      <c r="J82" s="8">
        <f t="shared" si="33"/>
        <v>162300</v>
      </c>
      <c r="K82" s="8">
        <f t="shared" si="33"/>
        <v>164700</v>
      </c>
    </row>
    <row r="83" spans="1:11" x14ac:dyDescent="0.25">
      <c r="A83" s="99">
        <v>3</v>
      </c>
      <c r="B83" s="100"/>
      <c r="C83" s="101"/>
      <c r="D83" s="65" t="s">
        <v>10</v>
      </c>
      <c r="E83" s="8">
        <f>SUM(E84)</f>
        <v>0</v>
      </c>
      <c r="F83" s="8">
        <f t="shared" ref="F83:K83" si="34">SUM(F84)</f>
        <v>9420</v>
      </c>
      <c r="G83" s="8">
        <f t="shared" si="34"/>
        <v>146600</v>
      </c>
      <c r="H83" s="8">
        <v>0</v>
      </c>
      <c r="I83" s="8">
        <f t="shared" si="29"/>
        <v>146600</v>
      </c>
      <c r="J83" s="8">
        <f t="shared" si="34"/>
        <v>148800</v>
      </c>
      <c r="K83" s="8">
        <f t="shared" si="34"/>
        <v>151000</v>
      </c>
    </row>
    <row r="84" spans="1:11" x14ac:dyDescent="0.25">
      <c r="A84" s="102">
        <v>32</v>
      </c>
      <c r="B84" s="103"/>
      <c r="C84" s="104"/>
      <c r="D84" s="65" t="s">
        <v>21</v>
      </c>
      <c r="E84" s="8">
        <v>0</v>
      </c>
      <c r="F84" s="9">
        <v>9420</v>
      </c>
      <c r="G84" s="9">
        <v>146600</v>
      </c>
      <c r="H84" s="9">
        <v>0</v>
      </c>
      <c r="I84" s="8">
        <f t="shared" si="29"/>
        <v>146600</v>
      </c>
      <c r="J84" s="9">
        <v>148800</v>
      </c>
      <c r="K84" s="10">
        <v>151000</v>
      </c>
    </row>
    <row r="85" spans="1:11" x14ac:dyDescent="0.25">
      <c r="A85" s="99">
        <v>4</v>
      </c>
      <c r="B85" s="100"/>
      <c r="C85" s="101"/>
      <c r="D85" s="65" t="s">
        <v>12</v>
      </c>
      <c r="E85" s="8">
        <f>SUM(E86)</f>
        <v>679.68</v>
      </c>
      <c r="F85" s="8">
        <f t="shared" ref="F85:K85" si="35">SUM(F86)</f>
        <v>4250</v>
      </c>
      <c r="G85" s="8">
        <f t="shared" si="35"/>
        <v>13290</v>
      </c>
      <c r="H85" s="8">
        <v>0</v>
      </c>
      <c r="I85" s="8">
        <f t="shared" si="29"/>
        <v>13290</v>
      </c>
      <c r="J85" s="8">
        <f t="shared" si="35"/>
        <v>13500</v>
      </c>
      <c r="K85" s="8">
        <f t="shared" si="35"/>
        <v>13700</v>
      </c>
    </row>
    <row r="86" spans="1:11" ht="25.5" x14ac:dyDescent="0.25">
      <c r="A86" s="102">
        <v>42</v>
      </c>
      <c r="B86" s="103"/>
      <c r="C86" s="104"/>
      <c r="D86" s="65" t="s">
        <v>30</v>
      </c>
      <c r="E86" s="8">
        <v>679.68</v>
      </c>
      <c r="F86" s="9">
        <v>4250</v>
      </c>
      <c r="G86" s="9">
        <v>13290</v>
      </c>
      <c r="H86" s="9">
        <v>0</v>
      </c>
      <c r="I86" s="8">
        <f t="shared" si="29"/>
        <v>13290</v>
      </c>
      <c r="J86" s="9">
        <v>13500</v>
      </c>
      <c r="K86" s="10">
        <v>13700</v>
      </c>
    </row>
    <row r="87" spans="1:11" ht="25.5" x14ac:dyDescent="0.25">
      <c r="A87" s="108" t="s">
        <v>96</v>
      </c>
      <c r="B87" s="109"/>
      <c r="C87" s="110"/>
      <c r="D87" s="64" t="s">
        <v>97</v>
      </c>
      <c r="E87" s="8">
        <f>SUM(E88)</f>
        <v>0</v>
      </c>
      <c r="F87" s="8">
        <f t="shared" ref="F87:K88" si="36">SUM(F88)</f>
        <v>0</v>
      </c>
      <c r="G87" s="8">
        <f t="shared" si="36"/>
        <v>7700</v>
      </c>
      <c r="H87" s="8">
        <v>0</v>
      </c>
      <c r="I87" s="8">
        <f t="shared" si="29"/>
        <v>7700</v>
      </c>
      <c r="J87" s="8">
        <f t="shared" si="36"/>
        <v>7700</v>
      </c>
      <c r="K87" s="8">
        <f t="shared" si="36"/>
        <v>7700</v>
      </c>
    </row>
    <row r="88" spans="1:11" x14ac:dyDescent="0.25">
      <c r="A88" s="99">
        <v>4</v>
      </c>
      <c r="B88" s="100"/>
      <c r="C88" s="101"/>
      <c r="D88" s="65" t="s">
        <v>12</v>
      </c>
      <c r="E88" s="8">
        <f>SUM(E89)</f>
        <v>0</v>
      </c>
      <c r="F88" s="8">
        <f t="shared" si="36"/>
        <v>0</v>
      </c>
      <c r="G88" s="8">
        <f t="shared" si="36"/>
        <v>7700</v>
      </c>
      <c r="H88" s="8">
        <v>0</v>
      </c>
      <c r="I88" s="8">
        <f t="shared" si="29"/>
        <v>7700</v>
      </c>
      <c r="J88" s="8">
        <f t="shared" si="36"/>
        <v>7700</v>
      </c>
      <c r="K88" s="8">
        <f t="shared" si="36"/>
        <v>7700</v>
      </c>
    </row>
    <row r="89" spans="1:11" ht="25.5" x14ac:dyDescent="0.25">
      <c r="A89" s="102">
        <v>42</v>
      </c>
      <c r="B89" s="103"/>
      <c r="C89" s="104"/>
      <c r="D89" s="65" t="s">
        <v>30</v>
      </c>
      <c r="E89" s="8">
        <v>0</v>
      </c>
      <c r="F89" s="9">
        <v>0</v>
      </c>
      <c r="G89" s="9">
        <v>7700</v>
      </c>
      <c r="H89" s="9">
        <v>0</v>
      </c>
      <c r="I89" s="8">
        <f t="shared" si="29"/>
        <v>7700</v>
      </c>
      <c r="J89" s="9">
        <v>7700</v>
      </c>
      <c r="K89" s="10">
        <v>7700</v>
      </c>
    </row>
    <row r="90" spans="1:11" x14ac:dyDescent="0.25">
      <c r="A90" s="108" t="s">
        <v>98</v>
      </c>
      <c r="B90" s="109"/>
      <c r="C90" s="110"/>
      <c r="D90" s="64" t="s">
        <v>99</v>
      </c>
      <c r="E90" s="8">
        <f>SUM(E91)</f>
        <v>9581.4699999999993</v>
      </c>
      <c r="F90" s="8">
        <f t="shared" ref="F90:K90" si="37">SUM(F91)</f>
        <v>7300</v>
      </c>
      <c r="G90" s="8">
        <f t="shared" si="37"/>
        <v>6300</v>
      </c>
      <c r="H90" s="8">
        <v>6100</v>
      </c>
      <c r="I90" s="8">
        <f t="shared" si="29"/>
        <v>12400</v>
      </c>
      <c r="J90" s="8">
        <f t="shared" si="37"/>
        <v>6300</v>
      </c>
      <c r="K90" s="8">
        <f t="shared" si="37"/>
        <v>6300</v>
      </c>
    </row>
    <row r="91" spans="1:11" x14ac:dyDescent="0.25">
      <c r="A91" s="99">
        <v>4</v>
      </c>
      <c r="B91" s="100"/>
      <c r="C91" s="101"/>
      <c r="D91" s="65" t="s">
        <v>12</v>
      </c>
      <c r="E91" s="8">
        <f>SUM(E92)</f>
        <v>9581.4699999999993</v>
      </c>
      <c r="F91" s="8">
        <f t="shared" ref="F91:K91" si="38">SUM(F92)</f>
        <v>7300</v>
      </c>
      <c r="G91" s="8">
        <f t="shared" si="38"/>
        <v>6300</v>
      </c>
      <c r="H91" s="8">
        <v>6100</v>
      </c>
      <c r="I91" s="8">
        <f t="shared" si="29"/>
        <v>12400</v>
      </c>
      <c r="J91" s="8">
        <f t="shared" si="38"/>
        <v>6300</v>
      </c>
      <c r="K91" s="8">
        <f t="shared" si="38"/>
        <v>6300</v>
      </c>
    </row>
    <row r="92" spans="1:11" ht="25.5" x14ac:dyDescent="0.25">
      <c r="A92" s="102">
        <v>42</v>
      </c>
      <c r="B92" s="103"/>
      <c r="C92" s="104"/>
      <c r="D92" s="65" t="s">
        <v>30</v>
      </c>
      <c r="E92" s="8">
        <v>9581.4699999999993</v>
      </c>
      <c r="F92" s="9">
        <v>7300</v>
      </c>
      <c r="G92" s="9">
        <v>6300</v>
      </c>
      <c r="H92" s="9">
        <v>6100</v>
      </c>
      <c r="I92" s="8">
        <f t="shared" si="29"/>
        <v>12400</v>
      </c>
      <c r="J92" s="9">
        <v>6300</v>
      </c>
      <c r="K92" s="10">
        <v>6300</v>
      </c>
    </row>
    <row r="93" spans="1:11" x14ac:dyDescent="0.25">
      <c r="A93" s="108" t="s">
        <v>104</v>
      </c>
      <c r="B93" s="109"/>
      <c r="C93" s="110"/>
      <c r="D93" s="64" t="s">
        <v>105</v>
      </c>
      <c r="E93" s="8">
        <f>SUM(E94)</f>
        <v>5331.41</v>
      </c>
      <c r="F93" s="8">
        <f t="shared" ref="F93:K94" si="39">SUM(F94)</f>
        <v>13000</v>
      </c>
      <c r="G93" s="8">
        <f t="shared" si="39"/>
        <v>0</v>
      </c>
      <c r="H93" s="8">
        <v>0</v>
      </c>
      <c r="I93" s="8">
        <f t="shared" si="29"/>
        <v>0</v>
      </c>
      <c r="J93" s="8">
        <f t="shared" si="39"/>
        <v>0</v>
      </c>
      <c r="K93" s="8">
        <f t="shared" si="39"/>
        <v>0</v>
      </c>
    </row>
    <row r="94" spans="1:11" x14ac:dyDescent="0.25">
      <c r="A94" s="99">
        <v>4</v>
      </c>
      <c r="B94" s="100"/>
      <c r="C94" s="101"/>
      <c r="D94" s="65" t="s">
        <v>12</v>
      </c>
      <c r="E94" s="8">
        <f>SUM(E95)</f>
        <v>5331.41</v>
      </c>
      <c r="F94" s="8">
        <f t="shared" si="39"/>
        <v>13000</v>
      </c>
      <c r="G94" s="8">
        <f t="shared" si="39"/>
        <v>0</v>
      </c>
      <c r="H94" s="8">
        <v>0</v>
      </c>
      <c r="I94" s="8">
        <f t="shared" si="29"/>
        <v>0</v>
      </c>
      <c r="J94" s="8">
        <f t="shared" si="39"/>
        <v>0</v>
      </c>
      <c r="K94" s="8">
        <f t="shared" si="39"/>
        <v>0</v>
      </c>
    </row>
    <row r="95" spans="1:11" ht="25.5" x14ac:dyDescent="0.25">
      <c r="A95" s="102">
        <v>42</v>
      </c>
      <c r="B95" s="103"/>
      <c r="C95" s="104"/>
      <c r="D95" s="65" t="s">
        <v>30</v>
      </c>
      <c r="E95" s="8">
        <v>5331.41</v>
      </c>
      <c r="F95" s="9">
        <v>13000</v>
      </c>
      <c r="G95" s="9">
        <v>0</v>
      </c>
      <c r="H95" s="9">
        <v>0</v>
      </c>
      <c r="I95" s="8">
        <f t="shared" si="29"/>
        <v>0</v>
      </c>
      <c r="J95" s="9">
        <v>0</v>
      </c>
      <c r="K95" s="10">
        <v>0</v>
      </c>
    </row>
    <row r="96" spans="1:11" ht="25.5" x14ac:dyDescent="0.25">
      <c r="A96" s="105" t="s">
        <v>122</v>
      </c>
      <c r="B96" s="106"/>
      <c r="C96" s="107"/>
      <c r="D96" s="63" t="s">
        <v>123</v>
      </c>
      <c r="E96" s="8">
        <f>SUM(E97)</f>
        <v>408.52</v>
      </c>
      <c r="F96" s="8">
        <f t="shared" ref="F96:K98" si="40">SUM(F97)</f>
        <v>400</v>
      </c>
      <c r="G96" s="8">
        <f t="shared" si="40"/>
        <v>300</v>
      </c>
      <c r="H96" s="8">
        <v>0</v>
      </c>
      <c r="I96" s="8">
        <f t="shared" si="29"/>
        <v>300</v>
      </c>
      <c r="J96" s="8">
        <f t="shared" si="40"/>
        <v>300</v>
      </c>
      <c r="K96" s="8">
        <f t="shared" si="40"/>
        <v>300</v>
      </c>
    </row>
    <row r="97" spans="1:11" x14ac:dyDescent="0.25">
      <c r="A97" s="108" t="s">
        <v>102</v>
      </c>
      <c r="B97" s="109"/>
      <c r="C97" s="110"/>
      <c r="D97" s="64" t="s">
        <v>103</v>
      </c>
      <c r="E97" s="8">
        <f>SUM(E98)</f>
        <v>408.52</v>
      </c>
      <c r="F97" s="8">
        <f t="shared" si="40"/>
        <v>400</v>
      </c>
      <c r="G97" s="8">
        <f t="shared" si="40"/>
        <v>300</v>
      </c>
      <c r="H97" s="8">
        <v>0</v>
      </c>
      <c r="I97" s="8">
        <f t="shared" si="29"/>
        <v>300</v>
      </c>
      <c r="J97" s="8">
        <f t="shared" si="40"/>
        <v>300</v>
      </c>
      <c r="K97" s="8">
        <f t="shared" si="40"/>
        <v>300</v>
      </c>
    </row>
    <row r="98" spans="1:11" x14ac:dyDescent="0.25">
      <c r="A98" s="99">
        <v>3</v>
      </c>
      <c r="B98" s="100"/>
      <c r="C98" s="101"/>
      <c r="D98" s="65" t="s">
        <v>10</v>
      </c>
      <c r="E98" s="8">
        <f>SUM(E99)</f>
        <v>408.52</v>
      </c>
      <c r="F98" s="8">
        <f t="shared" si="40"/>
        <v>400</v>
      </c>
      <c r="G98" s="8">
        <f t="shared" si="40"/>
        <v>300</v>
      </c>
      <c r="H98" s="8">
        <v>0</v>
      </c>
      <c r="I98" s="8">
        <f t="shared" si="29"/>
        <v>300</v>
      </c>
      <c r="J98" s="8">
        <f t="shared" si="40"/>
        <v>300</v>
      </c>
      <c r="K98" s="8">
        <f t="shared" si="40"/>
        <v>300</v>
      </c>
    </row>
    <row r="99" spans="1:11" x14ac:dyDescent="0.25">
      <c r="A99" s="102">
        <v>32</v>
      </c>
      <c r="B99" s="103"/>
      <c r="C99" s="104"/>
      <c r="D99" s="65" t="s">
        <v>21</v>
      </c>
      <c r="E99" s="8">
        <v>408.52</v>
      </c>
      <c r="F99" s="9">
        <v>400</v>
      </c>
      <c r="G99" s="9">
        <v>300</v>
      </c>
      <c r="H99" s="9">
        <v>0</v>
      </c>
      <c r="I99" s="8">
        <f t="shared" si="29"/>
        <v>300</v>
      </c>
      <c r="J99" s="9">
        <v>300</v>
      </c>
      <c r="K99" s="10">
        <v>300</v>
      </c>
    </row>
    <row r="100" spans="1:11" ht="51" x14ac:dyDescent="0.25">
      <c r="A100" s="105" t="s">
        <v>124</v>
      </c>
      <c r="B100" s="106"/>
      <c r="C100" s="107"/>
      <c r="D100" s="63" t="s">
        <v>125</v>
      </c>
      <c r="E100" s="8">
        <f>SUM(E101)</f>
        <v>1156.6400000000001</v>
      </c>
      <c r="F100" s="8">
        <f t="shared" ref="F100:K102" si="41">SUM(F101)</f>
        <v>1460</v>
      </c>
      <c r="G100" s="8">
        <f t="shared" si="41"/>
        <v>1500</v>
      </c>
      <c r="H100" s="8">
        <v>0</v>
      </c>
      <c r="I100" s="8">
        <f t="shared" si="29"/>
        <v>1500</v>
      </c>
      <c r="J100" s="8">
        <f t="shared" si="41"/>
        <v>1500</v>
      </c>
      <c r="K100" s="8">
        <f t="shared" si="41"/>
        <v>1500</v>
      </c>
    </row>
    <row r="101" spans="1:11" x14ac:dyDescent="0.25">
      <c r="A101" s="108" t="s">
        <v>94</v>
      </c>
      <c r="B101" s="109"/>
      <c r="C101" s="110"/>
      <c r="D101" s="64" t="s">
        <v>95</v>
      </c>
      <c r="E101" s="8">
        <f>SUM(E102)</f>
        <v>1156.6400000000001</v>
      </c>
      <c r="F101" s="8">
        <f t="shared" si="41"/>
        <v>1460</v>
      </c>
      <c r="G101" s="8">
        <f t="shared" si="41"/>
        <v>1500</v>
      </c>
      <c r="H101" s="8">
        <v>0</v>
      </c>
      <c r="I101" s="8">
        <f t="shared" si="29"/>
        <v>1500</v>
      </c>
      <c r="J101" s="8">
        <f t="shared" si="41"/>
        <v>1500</v>
      </c>
      <c r="K101" s="8">
        <f t="shared" si="41"/>
        <v>1500</v>
      </c>
    </row>
    <row r="102" spans="1:11" x14ac:dyDescent="0.25">
      <c r="A102" s="99">
        <v>3</v>
      </c>
      <c r="B102" s="100"/>
      <c r="C102" s="101"/>
      <c r="D102" s="65" t="s">
        <v>10</v>
      </c>
      <c r="E102" s="8">
        <f>SUM(E103)</f>
        <v>1156.6400000000001</v>
      </c>
      <c r="F102" s="8">
        <f t="shared" si="41"/>
        <v>1460</v>
      </c>
      <c r="G102" s="8">
        <f t="shared" si="41"/>
        <v>1500</v>
      </c>
      <c r="H102" s="8">
        <v>0</v>
      </c>
      <c r="I102" s="8">
        <f t="shared" si="29"/>
        <v>1500</v>
      </c>
      <c r="J102" s="8">
        <f t="shared" si="41"/>
        <v>1500</v>
      </c>
      <c r="K102" s="8">
        <f t="shared" si="41"/>
        <v>1500</v>
      </c>
    </row>
    <row r="103" spans="1:11" x14ac:dyDescent="0.25">
      <c r="A103" s="102">
        <v>32</v>
      </c>
      <c r="B103" s="103"/>
      <c r="C103" s="104"/>
      <c r="D103" s="65" t="s">
        <v>21</v>
      </c>
      <c r="E103" s="8">
        <v>1156.6400000000001</v>
      </c>
      <c r="F103" s="9">
        <v>1460</v>
      </c>
      <c r="G103" s="9">
        <v>1500</v>
      </c>
      <c r="H103" s="9">
        <v>0</v>
      </c>
      <c r="I103" s="8">
        <f t="shared" si="29"/>
        <v>1500</v>
      </c>
      <c r="J103" s="9">
        <v>1500</v>
      </c>
      <c r="K103" s="10">
        <v>1500</v>
      </c>
    </row>
    <row r="104" spans="1:11" ht="25.5" x14ac:dyDescent="0.25">
      <c r="A104" s="105" t="s">
        <v>126</v>
      </c>
      <c r="B104" s="106"/>
      <c r="C104" s="107"/>
      <c r="D104" s="63" t="s">
        <v>127</v>
      </c>
      <c r="E104" s="8">
        <f>SUM(E105,E108)</f>
        <v>0</v>
      </c>
      <c r="F104" s="8">
        <f t="shared" ref="F104:K104" si="42">SUM(F105,F108)</f>
        <v>2250</v>
      </c>
      <c r="G104" s="8">
        <f t="shared" si="42"/>
        <v>500</v>
      </c>
      <c r="H104" s="8">
        <v>1800</v>
      </c>
      <c r="I104" s="8">
        <f t="shared" si="29"/>
        <v>2300</v>
      </c>
      <c r="J104" s="8">
        <f t="shared" si="42"/>
        <v>500</v>
      </c>
      <c r="K104" s="8">
        <f t="shared" si="42"/>
        <v>500</v>
      </c>
    </row>
    <row r="105" spans="1:11" x14ac:dyDescent="0.25">
      <c r="A105" s="108" t="s">
        <v>94</v>
      </c>
      <c r="B105" s="109"/>
      <c r="C105" s="110"/>
      <c r="D105" s="64" t="s">
        <v>95</v>
      </c>
      <c r="E105" s="8">
        <f>SUM(E106)</f>
        <v>0</v>
      </c>
      <c r="F105" s="8">
        <f t="shared" ref="F105:K106" si="43">SUM(F106)</f>
        <v>540</v>
      </c>
      <c r="G105" s="8">
        <f t="shared" si="43"/>
        <v>500</v>
      </c>
      <c r="H105" s="8">
        <v>0</v>
      </c>
      <c r="I105" s="8">
        <f t="shared" si="29"/>
        <v>500</v>
      </c>
      <c r="J105" s="8">
        <f t="shared" si="43"/>
        <v>500</v>
      </c>
      <c r="K105" s="8">
        <f t="shared" si="43"/>
        <v>500</v>
      </c>
    </row>
    <row r="106" spans="1:11" x14ac:dyDescent="0.25">
      <c r="A106" s="99">
        <v>3</v>
      </c>
      <c r="B106" s="100"/>
      <c r="C106" s="101"/>
      <c r="D106" s="65" t="s">
        <v>10</v>
      </c>
      <c r="E106" s="8">
        <f>SUM(E107)</f>
        <v>0</v>
      </c>
      <c r="F106" s="8">
        <f t="shared" si="43"/>
        <v>540</v>
      </c>
      <c r="G106" s="8">
        <f t="shared" si="43"/>
        <v>500</v>
      </c>
      <c r="H106" s="8">
        <v>0</v>
      </c>
      <c r="I106" s="8">
        <f t="shared" si="29"/>
        <v>500</v>
      </c>
      <c r="J106" s="8">
        <f t="shared" si="43"/>
        <v>500</v>
      </c>
      <c r="K106" s="8">
        <f t="shared" si="43"/>
        <v>500</v>
      </c>
    </row>
    <row r="107" spans="1:11" x14ac:dyDescent="0.25">
      <c r="A107" s="102">
        <v>38</v>
      </c>
      <c r="B107" s="103"/>
      <c r="C107" s="104"/>
      <c r="D107" s="65" t="s">
        <v>80</v>
      </c>
      <c r="E107" s="8">
        <v>0</v>
      </c>
      <c r="F107" s="9">
        <v>540</v>
      </c>
      <c r="G107" s="9">
        <v>500</v>
      </c>
      <c r="H107" s="9">
        <v>0</v>
      </c>
      <c r="I107" s="8">
        <f t="shared" si="29"/>
        <v>500</v>
      </c>
      <c r="J107" s="9">
        <v>500</v>
      </c>
      <c r="K107" s="10">
        <v>500</v>
      </c>
    </row>
    <row r="108" spans="1:11" x14ac:dyDescent="0.25">
      <c r="A108" s="108" t="s">
        <v>102</v>
      </c>
      <c r="B108" s="109"/>
      <c r="C108" s="110"/>
      <c r="D108" s="64" t="s">
        <v>103</v>
      </c>
      <c r="E108" s="8">
        <f>SUM(E109)</f>
        <v>0</v>
      </c>
      <c r="F108" s="8">
        <f t="shared" ref="F108:K109" si="44">SUM(F109)</f>
        <v>1710</v>
      </c>
      <c r="G108" s="8">
        <f t="shared" si="44"/>
        <v>0</v>
      </c>
      <c r="H108" s="8">
        <v>1800</v>
      </c>
      <c r="I108" s="8">
        <f t="shared" si="29"/>
        <v>1800</v>
      </c>
      <c r="J108" s="8">
        <f t="shared" si="44"/>
        <v>0</v>
      </c>
      <c r="K108" s="8">
        <f t="shared" si="44"/>
        <v>0</v>
      </c>
    </row>
    <row r="109" spans="1:11" x14ac:dyDescent="0.25">
      <c r="A109" s="99">
        <v>3</v>
      </c>
      <c r="B109" s="100"/>
      <c r="C109" s="101"/>
      <c r="D109" s="65" t="s">
        <v>10</v>
      </c>
      <c r="E109" s="8">
        <f>SUM(E110)</f>
        <v>0</v>
      </c>
      <c r="F109" s="8">
        <f t="shared" si="44"/>
        <v>1710</v>
      </c>
      <c r="G109" s="8">
        <f t="shared" si="44"/>
        <v>0</v>
      </c>
      <c r="H109" s="8">
        <v>1800</v>
      </c>
      <c r="I109" s="8">
        <f t="shared" si="29"/>
        <v>1800</v>
      </c>
      <c r="J109" s="8">
        <f t="shared" si="44"/>
        <v>0</v>
      </c>
      <c r="K109" s="8">
        <f t="shared" si="44"/>
        <v>0</v>
      </c>
    </row>
    <row r="110" spans="1:11" x14ac:dyDescent="0.25">
      <c r="A110" s="102">
        <v>38</v>
      </c>
      <c r="B110" s="103"/>
      <c r="C110" s="104"/>
      <c r="D110" s="65" t="s">
        <v>80</v>
      </c>
      <c r="E110" s="8">
        <v>0</v>
      </c>
      <c r="F110" s="9">
        <v>1710</v>
      </c>
      <c r="G110" s="9">
        <v>0</v>
      </c>
      <c r="H110" s="9">
        <v>1800</v>
      </c>
      <c r="I110" s="8">
        <f t="shared" si="29"/>
        <v>1800</v>
      </c>
      <c r="J110" s="9">
        <v>0</v>
      </c>
      <c r="K110" s="10">
        <v>0</v>
      </c>
    </row>
  </sheetData>
  <mergeCells count="108"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6:C6"/>
    <mergeCell ref="A7:C7"/>
    <mergeCell ref="A1:K1"/>
    <mergeCell ref="A3:K3"/>
    <mergeCell ref="A5:C5"/>
    <mergeCell ref="A8:C8"/>
    <mergeCell ref="A9:C9"/>
    <mergeCell ref="A10:C10"/>
    <mergeCell ref="A11:C11"/>
    <mergeCell ref="A30:C30"/>
    <mergeCell ref="A31:C31"/>
    <mergeCell ref="A32:C32"/>
    <mergeCell ref="A33:C33"/>
    <mergeCell ref="A26:C26"/>
    <mergeCell ref="A27:C27"/>
    <mergeCell ref="A28:C28"/>
    <mergeCell ref="A29:C29"/>
    <mergeCell ref="A21:C21"/>
    <mergeCell ref="A22:C22"/>
    <mergeCell ref="A23:C23"/>
    <mergeCell ref="A24:C24"/>
    <mergeCell ref="A25:C25"/>
    <mergeCell ref="A43:C43"/>
    <mergeCell ref="A44:C44"/>
    <mergeCell ref="A45:C45"/>
    <mergeCell ref="A46:C46"/>
    <mergeCell ref="A39:C39"/>
    <mergeCell ref="A40:C40"/>
    <mergeCell ref="A41:C41"/>
    <mergeCell ref="A42:C42"/>
    <mergeCell ref="A34:C34"/>
    <mergeCell ref="A36:C36"/>
    <mergeCell ref="A35:C35"/>
    <mergeCell ref="A37:C37"/>
    <mergeCell ref="A38:C38"/>
    <mergeCell ref="A56:C56"/>
    <mergeCell ref="A57:C57"/>
    <mergeCell ref="A58:C58"/>
    <mergeCell ref="A59:C59"/>
    <mergeCell ref="A52:C52"/>
    <mergeCell ref="A53:C53"/>
    <mergeCell ref="A54:C54"/>
    <mergeCell ref="A55:C55"/>
    <mergeCell ref="A47:C47"/>
    <mergeCell ref="A48:C48"/>
    <mergeCell ref="A49:C49"/>
    <mergeCell ref="A50:C50"/>
    <mergeCell ref="A51:C51"/>
    <mergeCell ref="A64:C64"/>
    <mergeCell ref="A65:C65"/>
    <mergeCell ref="A66:C66"/>
    <mergeCell ref="A67:C67"/>
    <mergeCell ref="A68:C68"/>
    <mergeCell ref="A60:C60"/>
    <mergeCell ref="A61:C61"/>
    <mergeCell ref="A62:C62"/>
    <mergeCell ref="A63:C63"/>
    <mergeCell ref="A74:C74"/>
    <mergeCell ref="A75:C75"/>
    <mergeCell ref="A76:C76"/>
    <mergeCell ref="A77:C77"/>
    <mergeCell ref="A78:C78"/>
    <mergeCell ref="A69:C69"/>
    <mergeCell ref="A70:C70"/>
    <mergeCell ref="A71:C71"/>
    <mergeCell ref="A72:C72"/>
    <mergeCell ref="A73:C73"/>
    <mergeCell ref="A84:C84"/>
    <mergeCell ref="A85:C85"/>
    <mergeCell ref="A86:C86"/>
    <mergeCell ref="A87:C87"/>
    <mergeCell ref="A79:C79"/>
    <mergeCell ref="A80:C80"/>
    <mergeCell ref="A81:C81"/>
    <mergeCell ref="A82:C82"/>
    <mergeCell ref="A83:C83"/>
    <mergeCell ref="A94:C94"/>
    <mergeCell ref="A95:C95"/>
    <mergeCell ref="A96:C96"/>
    <mergeCell ref="A97:C97"/>
    <mergeCell ref="A98:C98"/>
    <mergeCell ref="A91:C91"/>
    <mergeCell ref="A92:C92"/>
    <mergeCell ref="A93:C93"/>
    <mergeCell ref="A88:C88"/>
    <mergeCell ref="A89:C89"/>
    <mergeCell ref="A90:C90"/>
    <mergeCell ref="A109:C109"/>
    <mergeCell ref="A110:C110"/>
    <mergeCell ref="A104:C104"/>
    <mergeCell ref="A105:C105"/>
    <mergeCell ref="A106:C106"/>
    <mergeCell ref="A107:C107"/>
    <mergeCell ref="A108:C108"/>
    <mergeCell ref="A99:C99"/>
    <mergeCell ref="A100:C100"/>
    <mergeCell ref="A101:C101"/>
    <mergeCell ref="A102:C102"/>
    <mergeCell ref="A103:C10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2023-11-08T08:02:16Z</cp:lastPrinted>
  <dcterms:created xsi:type="dcterms:W3CDTF">2022-08-12T12:51:27Z</dcterms:created>
  <dcterms:modified xsi:type="dcterms:W3CDTF">2024-06-03T11:39:32Z</dcterms:modified>
</cp:coreProperties>
</file>