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ačunovodstvo\Desktop\FINANC.PLANOVI\2026\"/>
    </mc:Choice>
  </mc:AlternateContent>
  <bookViews>
    <workbookView xWindow="0" yWindow="0" windowWidth="28800" windowHeight="11580" tabRatio="695" activeTab="6"/>
  </bookViews>
  <sheets>
    <sheet name="SAŽETAK" sheetId="10" r:id="rId1"/>
    <sheet name=" Račun prihoda i rashoda" sheetId="3" r:id="rId2"/>
    <sheet name="Prihodi i rashodi po izvorima" sheetId="8" r:id="rId3"/>
    <sheet name="Rashodi prema funkcijskoj kl" sheetId="5" r:id="rId4"/>
    <sheet name="Račun financiranja" sheetId="6" r:id="rId5"/>
    <sheet name="Račun financiranja po izvorima" sheetId="9" r:id="rId6"/>
    <sheet name="POSEBNI DIO" sheetId="7" r:id="rId7"/>
    <sheet name="List2" sheetId="2" r:id="rId8"/>
  </sheets>
  <definedNames>
    <definedName name="_xlnm.Print_Titles" localSheetId="6">'POSEBNI DIO'!$1:$5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8" l="1"/>
  <c r="E22" i="8"/>
  <c r="D22" i="8"/>
  <c r="C22" i="8"/>
  <c r="B22" i="8"/>
  <c r="E93" i="7"/>
  <c r="G94" i="7"/>
  <c r="G93" i="7" s="1"/>
  <c r="H94" i="7"/>
  <c r="H93" i="7" s="1"/>
  <c r="I94" i="7"/>
  <c r="I93" i="7" s="1"/>
  <c r="F94" i="7"/>
  <c r="F93" i="7" s="1"/>
  <c r="E94" i="7"/>
  <c r="E88" i="7"/>
  <c r="I68" i="7"/>
  <c r="I67" i="7" s="1"/>
  <c r="H68" i="7"/>
  <c r="H67" i="7" s="1"/>
  <c r="G68" i="7"/>
  <c r="G67" i="7" s="1"/>
  <c r="F68" i="7"/>
  <c r="F67" i="7" s="1"/>
  <c r="E68" i="7"/>
  <c r="E67" i="7" s="1"/>
  <c r="E31" i="3" l="1"/>
  <c r="D10" i="3"/>
  <c r="E99" i="7" l="1"/>
  <c r="E98" i="7" s="1"/>
  <c r="F99" i="7"/>
  <c r="F98" i="7" s="1"/>
  <c r="G99" i="7"/>
  <c r="G98" i="7" s="1"/>
  <c r="H99" i="7"/>
  <c r="I99" i="7"/>
  <c r="I98" i="7" s="1"/>
  <c r="H98" i="7"/>
  <c r="C39" i="8" l="1"/>
  <c r="D39" i="8"/>
  <c r="E39" i="8"/>
  <c r="F39" i="8"/>
  <c r="C37" i="8"/>
  <c r="D37" i="8"/>
  <c r="E37" i="8"/>
  <c r="F37" i="8"/>
  <c r="C35" i="8"/>
  <c r="D35" i="8"/>
  <c r="E35" i="8"/>
  <c r="F35" i="8"/>
  <c r="C33" i="8"/>
  <c r="D33" i="8"/>
  <c r="E33" i="8"/>
  <c r="F33" i="8"/>
  <c r="B39" i="8"/>
  <c r="B37" i="8"/>
  <c r="B35" i="8"/>
  <c r="B33" i="8"/>
  <c r="C20" i="8"/>
  <c r="D20" i="8"/>
  <c r="E20" i="8"/>
  <c r="F20" i="8"/>
  <c r="B20" i="8"/>
  <c r="C18" i="8"/>
  <c r="D18" i="8"/>
  <c r="E18" i="8"/>
  <c r="F18" i="8"/>
  <c r="B18" i="8"/>
  <c r="C16" i="8"/>
  <c r="D16" i="8"/>
  <c r="E16" i="8"/>
  <c r="F16" i="8"/>
  <c r="B16" i="8"/>
  <c r="C14" i="8"/>
  <c r="D14" i="8"/>
  <c r="E14" i="8"/>
  <c r="F14" i="8"/>
  <c r="B14" i="8"/>
  <c r="C11" i="8"/>
  <c r="D11" i="8"/>
  <c r="E11" i="8"/>
  <c r="F11" i="8"/>
  <c r="F11" i="10" l="1"/>
  <c r="F8" i="10"/>
  <c r="F14" i="10" l="1"/>
  <c r="F117" i="7"/>
  <c r="F116" i="7" s="1"/>
  <c r="G117" i="7"/>
  <c r="G116" i="7" s="1"/>
  <c r="H117" i="7"/>
  <c r="H116" i="7" s="1"/>
  <c r="I117" i="7"/>
  <c r="I116" i="7" s="1"/>
  <c r="F114" i="7"/>
  <c r="F113" i="7" s="1"/>
  <c r="G114" i="7"/>
  <c r="G113" i="7" s="1"/>
  <c r="H114" i="7"/>
  <c r="H113" i="7" s="1"/>
  <c r="I114" i="7"/>
  <c r="I113" i="7" s="1"/>
  <c r="F110" i="7"/>
  <c r="F109" i="7" s="1"/>
  <c r="F108" i="7" s="1"/>
  <c r="G110" i="7"/>
  <c r="G109" i="7" s="1"/>
  <c r="G108" i="7" s="1"/>
  <c r="H110" i="7"/>
  <c r="H109" i="7" s="1"/>
  <c r="H108" i="7" s="1"/>
  <c r="I110" i="7"/>
  <c r="I109" i="7" s="1"/>
  <c r="I108" i="7" s="1"/>
  <c r="F106" i="7"/>
  <c r="F105" i="7" s="1"/>
  <c r="F104" i="7" s="1"/>
  <c r="G106" i="7"/>
  <c r="G105" i="7" s="1"/>
  <c r="G104" i="7" s="1"/>
  <c r="H106" i="7"/>
  <c r="H105" i="7" s="1"/>
  <c r="H104" i="7" s="1"/>
  <c r="I106" i="7"/>
  <c r="I105" i="7" s="1"/>
  <c r="I104" i="7" s="1"/>
  <c r="F102" i="7"/>
  <c r="F101" i="7" s="1"/>
  <c r="G102" i="7"/>
  <c r="G101" i="7" s="1"/>
  <c r="H102" i="7"/>
  <c r="H101" i="7" s="1"/>
  <c r="I102" i="7"/>
  <c r="I101" i="7" s="1"/>
  <c r="F96" i="7"/>
  <c r="G96" i="7"/>
  <c r="H96" i="7"/>
  <c r="I96" i="7"/>
  <c r="F91" i="7"/>
  <c r="G91" i="7"/>
  <c r="G90" i="7" s="1"/>
  <c r="H91" i="7"/>
  <c r="H90" i="7" s="1"/>
  <c r="I91" i="7"/>
  <c r="I90" i="7" s="1"/>
  <c r="F88" i="7"/>
  <c r="G88" i="7"/>
  <c r="H88" i="7"/>
  <c r="I88" i="7"/>
  <c r="F86" i="7"/>
  <c r="G86" i="7"/>
  <c r="H86" i="7"/>
  <c r="I86" i="7"/>
  <c r="F81" i="7"/>
  <c r="F80" i="7" s="1"/>
  <c r="F79" i="7" s="1"/>
  <c r="G81" i="7"/>
  <c r="G80" i="7" s="1"/>
  <c r="G79" i="7" s="1"/>
  <c r="H81" i="7"/>
  <c r="H80" i="7" s="1"/>
  <c r="H79" i="7" s="1"/>
  <c r="I81" i="7"/>
  <c r="I80" i="7" s="1"/>
  <c r="I79" i="7" s="1"/>
  <c r="F76" i="7"/>
  <c r="F75" i="7" s="1"/>
  <c r="F74" i="7" s="1"/>
  <c r="G76" i="7"/>
  <c r="G75" i="7" s="1"/>
  <c r="G74" i="7" s="1"/>
  <c r="H76" i="7"/>
  <c r="H75" i="7" s="1"/>
  <c r="H74" i="7" s="1"/>
  <c r="I76" i="7"/>
  <c r="I75" i="7" s="1"/>
  <c r="I74" i="7" s="1"/>
  <c r="F72" i="7"/>
  <c r="F71" i="7" s="1"/>
  <c r="F70" i="7" s="1"/>
  <c r="G72" i="7"/>
  <c r="G71" i="7" s="1"/>
  <c r="G70" i="7" s="1"/>
  <c r="H72" i="7"/>
  <c r="H71" i="7" s="1"/>
  <c r="H70" i="7" s="1"/>
  <c r="I72" i="7"/>
  <c r="I71" i="7" s="1"/>
  <c r="I70" i="7" s="1"/>
  <c r="F65" i="7"/>
  <c r="F64" i="7" s="1"/>
  <c r="G65" i="7"/>
  <c r="G64" i="7" s="1"/>
  <c r="H65" i="7"/>
  <c r="H64" i="7" s="1"/>
  <c r="I65" i="7"/>
  <c r="I64" i="7" s="1"/>
  <c r="F61" i="7"/>
  <c r="F60" i="7" s="1"/>
  <c r="G61" i="7"/>
  <c r="G60" i="7" s="1"/>
  <c r="H61" i="7"/>
  <c r="H60" i="7" s="1"/>
  <c r="I61" i="7"/>
  <c r="I60" i="7" s="1"/>
  <c r="F57" i="7"/>
  <c r="F56" i="7" s="1"/>
  <c r="G57" i="7"/>
  <c r="G56" i="7" s="1"/>
  <c r="H57" i="7"/>
  <c r="H56" i="7" s="1"/>
  <c r="I57" i="7"/>
  <c r="I56" i="7" s="1"/>
  <c r="F54" i="7"/>
  <c r="F53" i="7" s="1"/>
  <c r="G54" i="7"/>
  <c r="G53" i="7" s="1"/>
  <c r="H54" i="7"/>
  <c r="H53" i="7" s="1"/>
  <c r="I54" i="7"/>
  <c r="I53" i="7" s="1"/>
  <c r="F51" i="7"/>
  <c r="G51" i="7"/>
  <c r="H51" i="7"/>
  <c r="I51" i="7"/>
  <c r="F49" i="7"/>
  <c r="G49" i="7"/>
  <c r="H49" i="7"/>
  <c r="I49" i="7"/>
  <c r="F45" i="7"/>
  <c r="F44" i="7" s="1"/>
  <c r="G45" i="7"/>
  <c r="G44" i="7" s="1"/>
  <c r="H45" i="7"/>
  <c r="H44" i="7" s="1"/>
  <c r="I45" i="7"/>
  <c r="I44" i="7" s="1"/>
  <c r="F42" i="7"/>
  <c r="F41" i="7" s="1"/>
  <c r="G42" i="7"/>
  <c r="G41" i="7" s="1"/>
  <c r="H42" i="7"/>
  <c r="H41" i="7" s="1"/>
  <c r="I42" i="7"/>
  <c r="I41" i="7" s="1"/>
  <c r="F38" i="7"/>
  <c r="F37" i="7" s="1"/>
  <c r="G38" i="7"/>
  <c r="G37" i="7" s="1"/>
  <c r="H38" i="7"/>
  <c r="H37" i="7" s="1"/>
  <c r="I38" i="7"/>
  <c r="I37" i="7" s="1"/>
  <c r="F34" i="7"/>
  <c r="F33" i="7" s="1"/>
  <c r="G34" i="7"/>
  <c r="G33" i="7" s="1"/>
  <c r="H34" i="7"/>
  <c r="H33" i="7" s="1"/>
  <c r="I34" i="7"/>
  <c r="I33" i="7" s="1"/>
  <c r="F29" i="7"/>
  <c r="F28" i="7" s="1"/>
  <c r="G29" i="7"/>
  <c r="G28" i="7" s="1"/>
  <c r="H29" i="7"/>
  <c r="H28" i="7" s="1"/>
  <c r="I29" i="7"/>
  <c r="I28" i="7" s="1"/>
  <c r="F23" i="7"/>
  <c r="F22" i="7" s="1"/>
  <c r="G23" i="7"/>
  <c r="G22" i="7" s="1"/>
  <c r="H23" i="7"/>
  <c r="H22" i="7" s="1"/>
  <c r="I23" i="7"/>
  <c r="I22" i="7" s="1"/>
  <c r="F20" i="7"/>
  <c r="F19" i="7" s="1"/>
  <c r="G20" i="7"/>
  <c r="G19" i="7" s="1"/>
  <c r="H20" i="7"/>
  <c r="H19" i="7" s="1"/>
  <c r="I20" i="7"/>
  <c r="I19" i="7" s="1"/>
  <c r="F16" i="7"/>
  <c r="F15" i="7" s="1"/>
  <c r="G16" i="7"/>
  <c r="G15" i="7" s="1"/>
  <c r="H16" i="7"/>
  <c r="H15" i="7" s="1"/>
  <c r="I16" i="7"/>
  <c r="I15" i="7" s="1"/>
  <c r="F12" i="7"/>
  <c r="F11" i="7" s="1"/>
  <c r="G12" i="7"/>
  <c r="G11" i="7" s="1"/>
  <c r="H12" i="7"/>
  <c r="H11" i="7" s="1"/>
  <c r="I12" i="7"/>
  <c r="I11" i="7" s="1"/>
  <c r="F9" i="7"/>
  <c r="F8" i="7" s="1"/>
  <c r="G9" i="7"/>
  <c r="G8" i="7" s="1"/>
  <c r="H9" i="7"/>
  <c r="H8" i="7" s="1"/>
  <c r="I9" i="7"/>
  <c r="I8" i="7" s="1"/>
  <c r="E117" i="7"/>
  <c r="E116" i="7" s="1"/>
  <c r="E114" i="7"/>
  <c r="E113" i="7" s="1"/>
  <c r="E110" i="7"/>
  <c r="E109" i="7" s="1"/>
  <c r="E108" i="7" s="1"/>
  <c r="E106" i="7"/>
  <c r="E105" i="7" s="1"/>
  <c r="E104" i="7" s="1"/>
  <c r="E102" i="7"/>
  <c r="E101" i="7" s="1"/>
  <c r="E84" i="7" s="1"/>
  <c r="E96" i="7"/>
  <c r="E91" i="7"/>
  <c r="E90" i="7" s="1"/>
  <c r="E86" i="7"/>
  <c r="E81" i="7"/>
  <c r="E80" i="7" s="1"/>
  <c r="E79" i="7" s="1"/>
  <c r="E76" i="7"/>
  <c r="E75" i="7" s="1"/>
  <c r="E74" i="7" s="1"/>
  <c r="E72" i="7"/>
  <c r="E71" i="7" s="1"/>
  <c r="E70" i="7" s="1"/>
  <c r="E65" i="7"/>
  <c r="E64" i="7" s="1"/>
  <c r="E61" i="7"/>
  <c r="E60" i="7" s="1"/>
  <c r="E59" i="7" s="1"/>
  <c r="E57" i="7"/>
  <c r="E56" i="7" s="1"/>
  <c r="E54" i="7"/>
  <c r="E53" i="7" s="1"/>
  <c r="E51" i="7"/>
  <c r="E49" i="7"/>
  <c r="E45" i="7"/>
  <c r="E44" i="7" s="1"/>
  <c r="E42" i="7"/>
  <c r="E41" i="7" s="1"/>
  <c r="E38" i="7"/>
  <c r="E37" i="7" s="1"/>
  <c r="E34" i="7"/>
  <c r="E33" i="7" s="1"/>
  <c r="E29" i="7"/>
  <c r="E28" i="7" s="1"/>
  <c r="E23" i="7"/>
  <c r="E22" i="7" s="1"/>
  <c r="E20" i="7"/>
  <c r="E19" i="7" s="1"/>
  <c r="E16" i="7"/>
  <c r="E15" i="7" s="1"/>
  <c r="E12" i="7"/>
  <c r="E11" i="7" s="1"/>
  <c r="E9" i="7"/>
  <c r="E8" i="7" s="1"/>
  <c r="E7" i="7" s="1"/>
  <c r="E112" i="7" l="1"/>
  <c r="E6" i="7" s="1"/>
  <c r="E48" i="7"/>
  <c r="E47" i="7" s="1"/>
  <c r="E40" i="7"/>
  <c r="E32" i="7"/>
  <c r="G112" i="7"/>
  <c r="E85" i="7"/>
  <c r="F40" i="7"/>
  <c r="I40" i="7"/>
  <c r="F59" i="7"/>
  <c r="G40" i="7"/>
  <c r="H112" i="7"/>
  <c r="F112" i="7"/>
  <c r="H40" i="7"/>
  <c r="I59" i="7"/>
  <c r="H59" i="7"/>
  <c r="G59" i="7"/>
  <c r="F7" i="7"/>
  <c r="G7" i="7"/>
  <c r="H7" i="7"/>
  <c r="I7" i="7"/>
  <c r="I112" i="7"/>
  <c r="H85" i="7"/>
  <c r="H84" i="7" s="1"/>
  <c r="I85" i="7"/>
  <c r="I84" i="7" s="1"/>
  <c r="G85" i="7"/>
  <c r="G84" i="7" s="1"/>
  <c r="F85" i="7"/>
  <c r="F84" i="7" s="1"/>
  <c r="I48" i="7"/>
  <c r="I47" i="7" s="1"/>
  <c r="H48" i="7"/>
  <c r="H47" i="7" s="1"/>
  <c r="G48" i="7"/>
  <c r="G47" i="7" s="1"/>
  <c r="F48" i="7"/>
  <c r="F47" i="7" s="1"/>
  <c r="H32" i="7"/>
  <c r="I32" i="7"/>
  <c r="G32" i="7"/>
  <c r="F32" i="7"/>
  <c r="G6" i="7" l="1"/>
  <c r="H6" i="7"/>
  <c r="I6" i="7"/>
  <c r="F6" i="7"/>
  <c r="D11" i="3" l="1"/>
  <c r="B11" i="8" l="1"/>
  <c r="B10" i="8" s="1"/>
  <c r="C10" i="8"/>
  <c r="C30" i="8"/>
  <c r="C29" i="8" s="1"/>
  <c r="D30" i="8"/>
  <c r="D29" i="8" s="1"/>
  <c r="E30" i="8"/>
  <c r="E29" i="8" s="1"/>
  <c r="F30" i="8"/>
  <c r="F29" i="8" s="1"/>
  <c r="B30" i="8"/>
  <c r="B29" i="8" s="1"/>
  <c r="E10" i="8"/>
  <c r="F10" i="8"/>
  <c r="D10" i="8"/>
  <c r="E25" i="3"/>
  <c r="E24" i="3" s="1"/>
  <c r="F25" i="3"/>
  <c r="G25" i="3"/>
  <c r="H25" i="3"/>
  <c r="D25" i="3"/>
  <c r="F31" i="3"/>
  <c r="G31" i="3"/>
  <c r="H31" i="3"/>
  <c r="D31" i="3"/>
  <c r="D24" i="3" s="1"/>
  <c r="F11" i="3"/>
  <c r="G11" i="3"/>
  <c r="H11" i="3"/>
  <c r="E11" i="3"/>
  <c r="H24" i="3" l="1"/>
  <c r="F24" i="3"/>
  <c r="G24" i="3"/>
  <c r="E10" i="3"/>
  <c r="F10" i="3"/>
  <c r="G10" i="3"/>
  <c r="H10" i="3"/>
  <c r="F37" i="10" l="1"/>
  <c r="G34" i="10" s="1"/>
  <c r="G37" i="10" s="1"/>
  <c r="H34" i="10" s="1"/>
  <c r="H37" i="10" s="1"/>
  <c r="I34" i="10" s="1"/>
  <c r="I37" i="10" s="1"/>
  <c r="J34" i="10" s="1"/>
  <c r="J37" i="10" s="1"/>
  <c r="I21" i="10"/>
  <c r="H21" i="10"/>
  <c r="G21" i="10"/>
  <c r="F21" i="10"/>
  <c r="J11" i="10"/>
  <c r="I11" i="10"/>
  <c r="H11" i="10"/>
  <c r="G11" i="10"/>
  <c r="J8" i="10"/>
  <c r="J14" i="10" s="1"/>
  <c r="I8" i="10"/>
  <c r="H8" i="10"/>
  <c r="G8" i="10"/>
  <c r="H14" i="10" l="1"/>
  <c r="H22" i="10" s="1"/>
  <c r="H28" i="10" s="1"/>
  <c r="H29" i="10" s="1"/>
  <c r="G14" i="10"/>
  <c r="G22" i="10" s="1"/>
  <c r="G28" i="10" s="1"/>
  <c r="G29" i="10" s="1"/>
  <c r="I14" i="10"/>
  <c r="I22" i="10" s="1"/>
  <c r="I28" i="10" s="1"/>
  <c r="I29" i="10" s="1"/>
  <c r="F22" i="10"/>
  <c r="F28" i="10" s="1"/>
  <c r="F29" i="10" s="1"/>
  <c r="J22" i="10"/>
  <c r="J28" i="10" s="1"/>
  <c r="J29" i="10" s="1"/>
</calcChain>
</file>

<file path=xl/sharedStrings.xml><?xml version="1.0" encoding="utf-8"?>
<sst xmlns="http://schemas.openxmlformats.org/spreadsheetml/2006/main" count="338" uniqueCount="130">
  <si>
    <t>PRIHODI UKUPNO</t>
  </si>
  <si>
    <t>RASHODI UKUPNO</t>
  </si>
  <si>
    <t>NETO FINANCIRANJE</t>
  </si>
  <si>
    <t>Naziv prihoda</t>
  </si>
  <si>
    <t xml:space="preserve">A. RAČUN PRIHODA I RASHODA </t>
  </si>
  <si>
    <t>Razred</t>
  </si>
  <si>
    <t>Skupina</t>
  </si>
  <si>
    <t>Prihodi poslovanja</t>
  </si>
  <si>
    <t>Prihodi od prodaje nefinancijske imovine</t>
  </si>
  <si>
    <t>Naziv rashoda</t>
  </si>
  <si>
    <t>Rashodi poslovanja</t>
  </si>
  <si>
    <t>Rashodi za zaposlene</t>
  </si>
  <si>
    <t>Rashodi za nabavu nefinancijske imovine</t>
  </si>
  <si>
    <t>RASHODI PREMA FUNKCIJSKOJ KLASIFIKACIJI</t>
  </si>
  <si>
    <t>UKUPNI RASHODI</t>
  </si>
  <si>
    <t>Primici od financijske imovine i zaduživanja</t>
  </si>
  <si>
    <t>Izdaci za financijsku imovinu i otplate zajmova</t>
  </si>
  <si>
    <t>II. POSEBNI DIO</t>
  </si>
  <si>
    <t>I. OPĆI DIO</t>
  </si>
  <si>
    <t>Šifra</t>
  </si>
  <si>
    <t xml:space="preserve">Naziv </t>
  </si>
  <si>
    <t>Materijalni rashodi</t>
  </si>
  <si>
    <t>Primici od zaduživanja</t>
  </si>
  <si>
    <t>Izdaci za otplatu glavnice primljenih kredita i zajmova</t>
  </si>
  <si>
    <t>A) SAŽETAK RAČUNA PRIHODA I RASHODA</t>
  </si>
  <si>
    <t>B) SAŽETAK RAČUNA FINANCIRANJA</t>
  </si>
  <si>
    <t>Prihodi od prodaje proizvedene dugotrajne imovine</t>
  </si>
  <si>
    <t>Pomoći iz inozemstva i od subjekata unutar općeg proračuna</t>
  </si>
  <si>
    <t>Prihodi iz nadležnog proračuna i od HZZO-a temeljem ugovornih obveza</t>
  </si>
  <si>
    <t>Rashodi za nabavu proizvedene dugotrajne imovine</t>
  </si>
  <si>
    <t>Naziv</t>
  </si>
  <si>
    <t>EUR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</si>
  <si>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</si>
  <si>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</si>
  <si>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</si>
  <si>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</si>
  <si>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</si>
  <si>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</si>
  <si>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PRIHODI POSLOVANJA PREMA EKONOMSKOJ KLASIFIKACIJI</t>
  </si>
  <si>
    <t>RASHODI POSLOVANJA PREMA EKONOMSKOJ KLASIFIKACIJI</t>
  </si>
  <si>
    <t>PRIHODI POSLOVANJA PREMA IZVORIMA FINANCIRANJA</t>
  </si>
  <si>
    <t>RASHODI POSLOVANJA PREMA IZVORIMA FINANCIRANJA</t>
  </si>
  <si>
    <t>Brojčana oznaka i naziv</t>
  </si>
  <si>
    <t>5 Pomoći</t>
  </si>
  <si>
    <t>4 Prihodi za posebne namjene</t>
  </si>
  <si>
    <t>1 Opći prihodi i primici</t>
  </si>
  <si>
    <t xml:space="preserve">  11 Opći prihodi i primici</t>
  </si>
  <si>
    <t>3 Vlastiti prihodi</t>
  </si>
  <si>
    <t xml:space="preserve">  31 Vlastiti prihodi</t>
  </si>
  <si>
    <t>B. RAČUN FINANCIRANJA PREMA EKONOMSKOJ KLASIFIKACIJI</t>
  </si>
  <si>
    <t>B. RAČUN FINANCIRANJA PREMA IZVORIMA FINANCIRANJA</t>
  </si>
  <si>
    <t>PRIMICI UKUPNO</t>
  </si>
  <si>
    <t>8 Namjenski primici od zaduživanja</t>
  </si>
  <si>
    <t xml:space="preserve">  81 Namjenski primici od zaduživanja</t>
  </si>
  <si>
    <t>IZDACI UKUPNO</t>
  </si>
  <si>
    <t>D) VIŠEGODIŠNJI PLAN URAVNOTEŽENJA</t>
  </si>
  <si>
    <t>RAZLIKA - VIŠAK / MANJAK</t>
  </si>
  <si>
    <t>VIŠAK / MANJAK + NETO FINANCIRANJE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</si>
  <si>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</si>
  <si>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</si>
  <si>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</si>
  <si>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</si>
  <si>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VIŠAK / MANJAK IZ PRETHODNE(IH) GODINE KOJI ĆE SE RASPOREDITI / POKRITI</t>
  </si>
  <si>
    <t>VIŠAK / MANJAK TEKUĆE GODINE</t>
  </si>
  <si>
    <t>Prihodi od imovine</t>
  </si>
  <si>
    <t>Prihodi od prodaje proizvoda i robe te pruženih usluga, prihodi od donacija i povrati po protestiranim jamstvima</t>
  </si>
  <si>
    <t>Prihodi od upravnih i administrativnih pristojbi, pristojbi po posebnim propisima i naknada</t>
  </si>
  <si>
    <t>Financijski rashodi</t>
  </si>
  <si>
    <t>Naknade građanima i kućanstvima na temelju osiguranja i druge naknade</t>
  </si>
  <si>
    <t>Ostali rashodi</t>
  </si>
  <si>
    <t>12 Opći prihodi i primici - decentralizirana sredstva</t>
  </si>
  <si>
    <t>11 Opći prihodi i primici</t>
  </si>
  <si>
    <t>31 Vlastiti prihodi</t>
  </si>
  <si>
    <t>52 Pomoći iz drugih proračuna</t>
  </si>
  <si>
    <t>6 Donacije</t>
  </si>
  <si>
    <t>61 Donacije</t>
  </si>
  <si>
    <t>43 Ostali prihodi za posebne namjene</t>
  </si>
  <si>
    <t>09 Obrazovanje</t>
  </si>
  <si>
    <t>091 Predškolsko i osnovno obrazovanje</t>
  </si>
  <si>
    <t>PROGRAM A023109</t>
  </si>
  <si>
    <t>DJELATNOST USTANOVA OSNOVNOG ŠKOLSTVA</t>
  </si>
  <si>
    <t>Aktivnost A023109A310901</t>
  </si>
  <si>
    <t>REDOVNA DJELATNOST PRORAČUNSKIH KORISNIKA</t>
  </si>
  <si>
    <t>Izvor financiranja 1.1.</t>
  </si>
  <si>
    <t>OPĆI PRIHODI I PRIMICI</t>
  </si>
  <si>
    <t>Izvor financiranja 1.2.</t>
  </si>
  <si>
    <t>OPĆI PRIHODI I PRIMICI - DECENTRALIZIRANA SREDSTVA</t>
  </si>
  <si>
    <t>Izvor financiranja 3.1.</t>
  </si>
  <si>
    <t>VLASTITI PRIHODI</t>
  </si>
  <si>
    <t>Izvor financiranja 4.3.</t>
  </si>
  <si>
    <t>OSTALI PRIHODI ZA POSEBNE NAMJENE</t>
  </si>
  <si>
    <t>Izvor financiranja 5.2.</t>
  </si>
  <si>
    <t>POMOĆI IZ DRUGIH PRORAČUNA</t>
  </si>
  <si>
    <t>Izvor financiranja 6.1.</t>
  </si>
  <si>
    <t>DONACIJE</t>
  </si>
  <si>
    <t>Aktivnost A023109A310902</t>
  </si>
  <si>
    <t>PRODUŽENI BORAVAK</t>
  </si>
  <si>
    <t>Aktivnost A023109A310903</t>
  </si>
  <si>
    <t>NABAVA DRUGIH OBRAZOVANIH MATERIJALA</t>
  </si>
  <si>
    <t>Aktivnost A023109A310904</t>
  </si>
  <si>
    <t>SUFINANCIRANJE PREHRANE</t>
  </si>
  <si>
    <t>IZVANNASTAVNE I OSTALE AKTIVNOSTI</t>
  </si>
  <si>
    <t>Aktivnost A023109A310905</t>
  </si>
  <si>
    <t>Aktivnost A023109A310906</t>
  </si>
  <si>
    <t>ŠKOLA U PRIRODI</t>
  </si>
  <si>
    <t>Aktivnost A023109A310907</t>
  </si>
  <si>
    <t>VIKENDOM U SPORTSKE DVORANE</t>
  </si>
  <si>
    <t>Aktivnost A023109A310908</t>
  </si>
  <si>
    <t>POMOĆNICI U NASTAVI</t>
  </si>
  <si>
    <t>Aktivnost A023109K310901</t>
  </si>
  <si>
    <t>ODRŽAVANJE I OPREMANJE OSNOVNIH ŠKOLA</t>
  </si>
  <si>
    <t>Aktivnost A023109T310902</t>
  </si>
  <si>
    <t>ŠKOLSKA SHEMA  VOĆE, POVRĆE I MLIJEČNI PROIZVODI</t>
  </si>
  <si>
    <t>Aktivnost A023109T310903</t>
  </si>
  <si>
    <t>SUFINANCIRANJE PROJEKATA PRIJALVJENIH NA NATJEČAJE EUROPSKIH FONDOVA ILI PARTNERSTVA ZA EU FONDOVE</t>
  </si>
  <si>
    <t>Aktivnost A023109T310906</t>
  </si>
  <si>
    <t>BESPLATNE MENSTRUALNE POTREPŠTINE</t>
  </si>
  <si>
    <t>Projekcija proračuna
za 2027.</t>
  </si>
  <si>
    <t>Projekcija 
za 2027.</t>
  </si>
  <si>
    <t>Projekcija proračuna
za 2028.</t>
  </si>
  <si>
    <t>Projekcija 
za 2028.</t>
  </si>
  <si>
    <t>FINANCIJSKI PLAN PRORAČUNSKOG KORISNIKA JEDINICE LOKALNE I PODRUČNE (REGIONALNE) SAMOUPRAVE 
ZA 2026. I PROJEKCIJA ZA 2027. I 2028. GODINU</t>
  </si>
  <si>
    <t>Proračun za 2026.</t>
  </si>
  <si>
    <t>Plan za 2026.</t>
  </si>
  <si>
    <t>Plan 2025.</t>
  </si>
  <si>
    <t>Izvršenje 2024.*</t>
  </si>
  <si>
    <t>Izvršenje 2024.</t>
  </si>
  <si>
    <t>7 Prihodi od prodaje nefinancijske imovine</t>
  </si>
  <si>
    <t>71 Prihodi od prodaje nefinancijske imovine</t>
  </si>
  <si>
    <t>--------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</si>
</sst>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i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4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2" fillId="0" borderId="0" xfId="0" applyNumberFormat="1" applyFont="1" applyFill="1" applyBorder="1" applyAlignment="1" applyProtection="1">
      <alignment horizontal="left" wrapText="1"/>
    </xf>
    <xf numFmtId="0" fontId="4" fillId="0" borderId="0" xfId="0" applyNumberFormat="1" applyFont="1" applyFill="1" applyBorder="1" applyAlignment="1" applyProtection="1">
      <alignment wrapText="1"/>
    </xf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3" fontId="3" fillId="2" borderId="4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 applyProtection="1">
      <alignment horizontal="right" wrapText="1"/>
    </xf>
    <xf numFmtId="0" fontId="9" fillId="2" borderId="3" xfId="0" applyNumberFormat="1" applyFont="1" applyFill="1" applyBorder="1" applyAlignment="1" applyProtection="1">
      <alignment horizontal="left" vertical="center" wrapText="1"/>
    </xf>
    <xf numFmtId="0" fontId="7" fillId="2" borderId="3" xfId="0" quotePrefix="1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9" fillId="2" borderId="3" xfId="0" applyNumberFormat="1" applyFont="1" applyFill="1" applyBorder="1" applyAlignment="1" applyProtection="1">
      <alignment horizontal="left" vertical="center"/>
    </xf>
    <xf numFmtId="0" fontId="7" fillId="2" borderId="3" xfId="0" applyNumberFormat="1" applyFont="1" applyFill="1" applyBorder="1" applyAlignment="1" applyProtection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 wrapText="1"/>
    </xf>
    <xf numFmtId="0" fontId="6" fillId="4" borderId="4" xfId="0" applyNumberFormat="1" applyFont="1" applyFill="1" applyBorder="1" applyAlignment="1" applyProtection="1">
      <alignment horizontal="center" vertical="center" wrapText="1"/>
    </xf>
    <xf numFmtId="0" fontId="6" fillId="4" borderId="3" xfId="0" applyNumberFormat="1" applyFont="1" applyFill="1" applyBorder="1" applyAlignment="1" applyProtection="1">
      <alignment horizontal="center" vertical="center" wrapText="1"/>
    </xf>
    <xf numFmtId="0" fontId="2" fillId="0" borderId="0" xfId="0" quotePrefix="1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9" fillId="2" borderId="3" xfId="0" applyNumberFormat="1" applyFont="1" applyFill="1" applyBorder="1" applyAlignment="1" applyProtection="1">
      <alignment vertical="center" wrapText="1"/>
    </xf>
    <xf numFmtId="0" fontId="7" fillId="2" borderId="3" xfId="0" applyNumberFormat="1" applyFont="1" applyFill="1" applyBorder="1" applyAlignment="1" applyProtection="1">
      <alignment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NumberFormat="1" applyFont="1" applyFill="1" applyBorder="1" applyAlignment="1" applyProtection="1">
      <alignment horizontal="left"/>
    </xf>
    <xf numFmtId="3" fontId="6" fillId="3" borderId="3" xfId="0" applyNumberFormat="1" applyFont="1" applyFill="1" applyBorder="1" applyAlignment="1">
      <alignment horizontal="right"/>
    </xf>
    <xf numFmtId="3" fontId="6" fillId="0" borderId="3" xfId="0" applyNumberFormat="1" applyFont="1" applyFill="1" applyBorder="1" applyAlignment="1">
      <alignment horizontal="right"/>
    </xf>
    <xf numFmtId="3" fontId="6" fillId="3" borderId="1" xfId="0" quotePrefix="1" applyNumberFormat="1" applyFont="1" applyFill="1" applyBorder="1" applyAlignment="1">
      <alignment horizontal="right"/>
    </xf>
    <xf numFmtId="0" fontId="15" fillId="0" borderId="5" xfId="0" applyFont="1" applyBorder="1" applyAlignment="1">
      <alignment horizontal="right" vertical="center"/>
    </xf>
    <xf numFmtId="0" fontId="9" fillId="3" borderId="1" xfId="0" applyFont="1" applyFill="1" applyBorder="1" applyAlignment="1">
      <alignment horizontal="left" vertical="center"/>
    </xf>
    <xf numFmtId="0" fontId="16" fillId="2" borderId="4" xfId="0" applyNumberFormat="1" applyFont="1" applyFill="1" applyBorder="1" applyAlignment="1" applyProtection="1">
      <alignment horizontal="left" vertical="center" wrapText="1"/>
    </xf>
    <xf numFmtId="0" fontId="6" fillId="0" borderId="4" xfId="0" applyNumberFormat="1" applyFont="1" applyFill="1" applyBorder="1" applyAlignment="1" applyProtection="1">
      <alignment horizontal="left" vertical="center" wrapText="1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6" fillId="0" borderId="4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left" vertical="center" wrapText="1"/>
    </xf>
    <xf numFmtId="0" fontId="7" fillId="2" borderId="4" xfId="0" applyNumberFormat="1" applyFont="1" applyFill="1" applyBorder="1" applyAlignment="1" applyProtection="1">
      <alignment horizontal="left"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1" fillId="0" borderId="0" xfId="0" applyFont="1" applyAlignment="1">
      <alignment wrapText="1"/>
    </xf>
    <xf numFmtId="0" fontId="7" fillId="3" borderId="2" xfId="0" applyNumberFormat="1" applyFont="1" applyFill="1" applyBorder="1" applyAlignment="1" applyProtection="1">
      <alignment vertical="center"/>
    </xf>
    <xf numFmtId="3" fontId="6" fillId="0" borderId="3" xfId="0" applyNumberFormat="1" applyFont="1" applyFill="1" applyBorder="1" applyAlignment="1" applyProtection="1">
      <alignment horizontal="right" wrapText="1"/>
    </xf>
    <xf numFmtId="3" fontId="6" fillId="0" borderId="3" xfId="0" applyNumberFormat="1" applyFont="1" applyBorder="1" applyAlignment="1">
      <alignment horizontal="right"/>
    </xf>
    <xf numFmtId="3" fontId="9" fillId="4" borderId="1" xfId="0" quotePrefix="1" applyNumberFormat="1" applyFont="1" applyFill="1" applyBorder="1" applyAlignment="1">
      <alignment horizontal="right"/>
    </xf>
    <xf numFmtId="3" fontId="9" fillId="4" borderId="3" xfId="0" applyNumberFormat="1" applyFont="1" applyFill="1" applyBorder="1" applyAlignment="1" applyProtection="1">
      <alignment horizontal="right" wrapText="1"/>
    </xf>
    <xf numFmtId="3" fontId="9" fillId="3" borderId="1" xfId="0" quotePrefix="1" applyNumberFormat="1" applyFont="1" applyFill="1" applyBorder="1" applyAlignment="1">
      <alignment horizontal="right"/>
    </xf>
    <xf numFmtId="3" fontId="9" fillId="3" borderId="3" xfId="0" quotePrefix="1" applyNumberFormat="1" applyFont="1" applyFill="1" applyBorder="1" applyAlignment="1">
      <alignment horizontal="right"/>
    </xf>
    <xf numFmtId="0" fontId="17" fillId="0" borderId="0" xfId="0" applyNumberFormat="1" applyFont="1" applyFill="1" applyBorder="1" applyAlignment="1" applyProtection="1">
      <alignment horizontal="center" vertical="center" wrapText="1"/>
    </xf>
    <xf numFmtId="0" fontId="18" fillId="0" borderId="0" xfId="0" applyFont="1" applyAlignment="1">
      <alignment wrapText="1"/>
    </xf>
    <xf numFmtId="0" fontId="19" fillId="0" borderId="0" xfId="0" quotePrefix="1" applyNumberFormat="1" applyFont="1" applyFill="1" applyBorder="1" applyAlignment="1" applyProtection="1">
      <alignment horizontal="center" vertical="center" wrapText="1"/>
    </xf>
    <xf numFmtId="0" fontId="20" fillId="0" borderId="0" xfId="0" applyNumberFormat="1" applyFont="1" applyFill="1" applyBorder="1" applyAlignment="1" applyProtection="1">
      <alignment horizontal="center" vertical="center" wrapText="1"/>
    </xf>
    <xf numFmtId="0" fontId="7" fillId="0" borderId="0" xfId="0" applyNumberFormat="1" applyFont="1" applyFill="1" applyBorder="1" applyAlignment="1" applyProtection="1"/>
    <xf numFmtId="0" fontId="9" fillId="0" borderId="1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center" wrapText="1"/>
    </xf>
    <xf numFmtId="0" fontId="9" fillId="0" borderId="2" xfId="0" quotePrefix="1" applyNumberFormat="1" applyFont="1" applyFill="1" applyBorder="1" applyAlignment="1" applyProtection="1">
      <alignment horizontal="left"/>
    </xf>
    <xf numFmtId="0" fontId="9" fillId="2" borderId="3" xfId="0" applyNumberFormat="1" applyFont="1" applyFill="1" applyBorder="1" applyAlignment="1" applyProtection="1">
      <alignment horizontal="center" vertical="center" wrapText="1"/>
    </xf>
    <xf numFmtId="3" fontId="6" fillId="3" borderId="3" xfId="0" quotePrefix="1" applyNumberFormat="1" applyFont="1" applyFill="1" applyBorder="1" applyAlignment="1">
      <alignment horizontal="right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16" fillId="2" borderId="4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3" fontId="6" fillId="0" borderId="4" xfId="0" applyNumberFormat="1" applyFont="1" applyFill="1" applyBorder="1" applyAlignment="1" applyProtection="1">
      <alignment horizontal="center" vertical="center" wrapText="1"/>
    </xf>
    <xf numFmtId="3" fontId="6" fillId="0" borderId="3" xfId="0" applyNumberFormat="1" applyFont="1" applyFill="1" applyBorder="1" applyAlignment="1" applyProtection="1">
      <alignment horizontal="center" vertical="center" wrapText="1"/>
    </xf>
    <xf numFmtId="3" fontId="6" fillId="2" borderId="4" xfId="0" applyNumberFormat="1" applyFont="1" applyFill="1" applyBorder="1" applyAlignment="1">
      <alignment horizontal="right" vertical="center"/>
    </xf>
    <xf numFmtId="3" fontId="6" fillId="2" borderId="3" xfId="0" applyNumberFormat="1" applyFont="1" applyFill="1" applyBorder="1" applyAlignment="1">
      <alignment horizontal="right" vertical="center"/>
    </xf>
    <xf numFmtId="3" fontId="6" fillId="0" borderId="3" xfId="0" applyNumberFormat="1" applyFont="1" applyFill="1" applyBorder="1" applyAlignment="1" applyProtection="1">
      <alignment horizontal="right" vertical="center" wrapText="1"/>
    </xf>
    <xf numFmtId="3" fontId="6" fillId="2" borderId="4" xfId="0" applyNumberFormat="1" applyFont="1" applyFill="1" applyBorder="1" applyAlignment="1">
      <alignment horizontal="right"/>
    </xf>
    <xf numFmtId="0" fontId="13" fillId="0" borderId="0" xfId="0" applyNumberFormat="1" applyFont="1" applyFill="1" applyBorder="1" applyAlignment="1" applyProtection="1">
      <alignment wrapText="1"/>
    </xf>
    <xf numFmtId="0" fontId="14" fillId="0" borderId="0" xfId="0" applyNumberFormat="1" applyFont="1" applyFill="1" applyBorder="1" applyAlignment="1" applyProtection="1">
      <alignment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16" fillId="2" borderId="4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16" fillId="2" borderId="4" xfId="0" applyNumberFormat="1" applyFont="1" applyFill="1" applyBorder="1" applyAlignment="1" applyProtection="1">
      <alignment horizontal="left" vertical="center" wrapText="1"/>
    </xf>
    <xf numFmtId="3" fontId="6" fillId="2" borderId="3" xfId="0" applyNumberFormat="1" applyFont="1" applyFill="1" applyBorder="1" applyAlignment="1">
      <alignment horizontal="right"/>
    </xf>
    <xf numFmtId="0" fontId="9" fillId="4" borderId="1" xfId="0" applyNumberFormat="1" applyFont="1" applyFill="1" applyBorder="1" applyAlignment="1" applyProtection="1">
      <alignment horizontal="left" vertical="center" wrapText="1"/>
    </xf>
    <xf numFmtId="0" fontId="9" fillId="4" borderId="2" xfId="0" applyNumberFormat="1" applyFont="1" applyFill="1" applyBorder="1" applyAlignment="1" applyProtection="1">
      <alignment horizontal="left" vertical="center" wrapText="1"/>
    </xf>
    <xf numFmtId="0" fontId="9" fillId="4" borderId="4" xfId="0" applyNumberFormat="1" applyFont="1" applyFill="1" applyBorder="1" applyAlignment="1" applyProtection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9" fillId="3" borderId="1" xfId="0" quotePrefix="1" applyNumberFormat="1" applyFont="1" applyFill="1" applyBorder="1" applyAlignment="1" applyProtection="1">
      <alignment horizontal="left" vertical="center" wrapText="1"/>
    </xf>
    <xf numFmtId="0" fontId="7" fillId="3" borderId="2" xfId="0" applyNumberFormat="1" applyFont="1" applyFill="1" applyBorder="1" applyAlignment="1" applyProtection="1">
      <alignment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1" fillId="0" borderId="0" xfId="0" applyFont="1" applyAlignment="1">
      <alignment wrapText="1"/>
    </xf>
    <xf numFmtId="0" fontId="9" fillId="0" borderId="1" xfId="0" quotePrefix="1" applyFont="1" applyBorder="1" applyAlignment="1">
      <alignment horizontal="left" vertical="center"/>
    </xf>
    <xf numFmtId="0" fontId="7" fillId="0" borderId="2" xfId="0" applyNumberFormat="1" applyFont="1" applyFill="1" applyBorder="1" applyAlignment="1" applyProtection="1">
      <alignment vertical="center"/>
    </xf>
    <xf numFmtId="0" fontId="10" fillId="0" borderId="0" xfId="0" applyNumberFormat="1" applyFont="1" applyFill="1" applyBorder="1" applyAlignment="1" applyProtection="1">
      <alignment vertical="center" wrapText="1"/>
    </xf>
    <xf numFmtId="0" fontId="9" fillId="3" borderId="1" xfId="0" applyNumberFormat="1" applyFont="1" applyFill="1" applyBorder="1" applyAlignment="1" applyProtection="1">
      <alignment horizontal="left" vertical="center" wrapText="1"/>
    </xf>
    <xf numFmtId="0" fontId="7" fillId="3" borderId="2" xfId="0" applyNumberFormat="1" applyFont="1" applyFill="1" applyBorder="1" applyAlignment="1" applyProtection="1">
      <alignment vertical="center"/>
    </xf>
    <xf numFmtId="0" fontId="9" fillId="0" borderId="1" xfId="0" applyNumberFormat="1" applyFont="1" applyFill="1" applyBorder="1" applyAlignment="1" applyProtection="1">
      <alignment horizontal="left" vertical="center" wrapText="1"/>
    </xf>
    <xf numFmtId="0" fontId="7" fillId="0" borderId="2" xfId="0" applyNumberFormat="1" applyFont="1" applyFill="1" applyBorder="1" applyAlignment="1" applyProtection="1">
      <alignment vertical="center" wrapText="1"/>
    </xf>
    <xf numFmtId="0" fontId="9" fillId="0" borderId="1" xfId="0" quotePrefix="1" applyFont="1" applyFill="1" applyBorder="1" applyAlignment="1">
      <alignment horizontal="left" vertical="center"/>
    </xf>
    <xf numFmtId="0" fontId="9" fillId="0" borderId="1" xfId="0" quotePrefix="1" applyNumberFormat="1" applyFont="1" applyFill="1" applyBorder="1" applyAlignment="1" applyProtection="1">
      <alignment horizontal="left" vertical="center" wrapText="1"/>
    </xf>
    <xf numFmtId="0" fontId="9" fillId="3" borderId="2" xfId="0" applyNumberFormat="1" applyFont="1" applyFill="1" applyBorder="1" applyAlignment="1" applyProtection="1">
      <alignment horizontal="left" vertical="center" wrapText="1"/>
    </xf>
    <xf numFmtId="0" fontId="9" fillId="3" borderId="4" xfId="0" applyNumberFormat="1" applyFont="1" applyFill="1" applyBorder="1" applyAlignment="1" applyProtection="1">
      <alignment horizontal="left" vertical="center" wrapText="1"/>
    </xf>
    <xf numFmtId="0" fontId="17" fillId="0" borderId="0" xfId="0" applyNumberFormat="1" applyFont="1" applyFill="1" applyBorder="1" applyAlignment="1" applyProtection="1">
      <alignment horizontal="center" vertical="center" wrapText="1"/>
    </xf>
    <xf numFmtId="0" fontId="11" fillId="0" borderId="0" xfId="0" applyFont="1" applyAlignment="1">
      <alignment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 indent="1"/>
    </xf>
    <xf numFmtId="0" fontId="3" fillId="2" borderId="2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 indent="1"/>
    </xf>
    <xf numFmtId="0" fontId="6" fillId="2" borderId="1" xfId="0" applyNumberFormat="1" applyFont="1" applyFill="1" applyBorder="1" applyAlignment="1" applyProtection="1">
      <alignment horizontal="left" vertical="center" wrapText="1"/>
    </xf>
    <xf numFmtId="0" fontId="6" fillId="2" borderId="2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16" fillId="2" borderId="1" xfId="0" applyNumberFormat="1" applyFont="1" applyFill="1" applyBorder="1" applyAlignment="1" applyProtection="1">
      <alignment horizontal="left" vertical="center" wrapText="1"/>
    </xf>
    <xf numFmtId="0" fontId="16" fillId="2" borderId="2" xfId="0" applyNumberFormat="1" applyFont="1" applyFill="1" applyBorder="1" applyAlignment="1" applyProtection="1">
      <alignment horizontal="left" vertical="center" wrapText="1"/>
    </xf>
    <xf numFmtId="0" fontId="16" fillId="2" borderId="4" xfId="0" applyNumberFormat="1" applyFont="1" applyFill="1" applyBorder="1" applyAlignment="1" applyProtection="1">
      <alignment horizontal="left" vertical="center" wrapText="1"/>
    </xf>
    <xf numFmtId="0" fontId="6" fillId="4" borderId="1" xfId="0" applyNumberFormat="1" applyFont="1" applyFill="1" applyBorder="1" applyAlignment="1" applyProtection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3" fontId="3" fillId="2" borderId="4" xfId="0" quotePrefix="1" applyNumberFormat="1" applyFont="1" applyFill="1" applyBorder="1" applyAlignment="1">
      <alignment horizontal="right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0"/>
  <sheetViews>
    <sheetView zoomScale="110" zoomScaleNormal="110" workbookViewId="0">
      <selection activeCell="G11" sqref="G11"/>
    </sheetView>
  </sheetViews>
  <sheetFormatPr defaultRowHeight="15" x14ac:dyDescent="0.25"/>
  <cols>
    <col min="5" max="10" width="25.28515625" customWidth="1"/>
  </cols>
  <sheetData>
    <row r="1" spans="1:10" ht="42" customHeight="1" x14ac:dyDescent="0.25">
      <c r="A1" s="86" t="s">
        <v>121</v>
      </c>
      <c r="B1" s="86"/>
      <c r="C1" s="86"/>
      <c r="D1" s="86"/>
      <c r="E1" s="86"/>
      <c r="F1" s="86"/>
      <c r="G1" s="86"/>
      <c r="H1" s="86"/>
      <c r="I1" s="86"/>
      <c r="J1" s="86"/>
    </row>
    <row r="2" spans="1:10" ht="18" x14ac:dyDescent="0.25">
      <c r="A2" s="23"/>
      <c r="B2" s="23"/>
      <c r="C2" s="23"/>
      <c r="D2" s="23"/>
      <c r="E2" s="23"/>
      <c r="F2" s="23"/>
      <c r="G2" s="23"/>
      <c r="H2" s="23"/>
      <c r="I2" s="23"/>
      <c r="J2" s="23"/>
    </row>
    <row r="3" spans="1:10" ht="15.75" x14ac:dyDescent="0.25">
      <c r="A3" s="86" t="s">
        <v>18</v>
      </c>
      <c r="B3" s="86"/>
      <c r="C3" s="86"/>
      <c r="D3" s="86"/>
      <c r="E3" s="86"/>
      <c r="F3" s="86"/>
      <c r="G3" s="86"/>
      <c r="H3" s="86"/>
      <c r="I3" s="90"/>
      <c r="J3" s="90"/>
    </row>
    <row r="4" spans="1:10" ht="18" x14ac:dyDescent="0.25">
      <c r="A4" s="23"/>
      <c r="B4" s="23"/>
      <c r="C4" s="23"/>
      <c r="D4" s="23"/>
      <c r="E4" s="23"/>
      <c r="F4" s="23"/>
      <c r="G4" s="23"/>
      <c r="H4" s="23"/>
      <c r="I4" s="5"/>
      <c r="J4" s="5"/>
    </row>
    <row r="5" spans="1:10" ht="15.75" x14ac:dyDescent="0.25">
      <c r="A5" s="86" t="s">
        <v>24</v>
      </c>
      <c r="B5" s="87"/>
      <c r="C5" s="87"/>
      <c r="D5" s="87"/>
      <c r="E5" s="87"/>
      <c r="F5" s="87"/>
      <c r="G5" s="87"/>
      <c r="H5" s="87"/>
      <c r="I5" s="87"/>
      <c r="J5" s="87"/>
    </row>
    <row r="6" spans="1:10" ht="18" x14ac:dyDescent="0.25">
      <c r="A6" s="1"/>
      <c r="B6" s="2"/>
      <c r="C6" s="2"/>
      <c r="D6" s="2"/>
      <c r="E6" s="6"/>
      <c r="F6" s="7"/>
      <c r="G6" s="7"/>
      <c r="H6" s="7"/>
      <c r="I6" s="7"/>
      <c r="J6" s="35" t="s">
        <v>31</v>
      </c>
    </row>
    <row r="7" spans="1:10" ht="25.5" x14ac:dyDescent="0.25">
      <c r="A7" s="28"/>
      <c r="B7" s="29"/>
      <c r="C7" s="29"/>
      <c r="D7" s="30"/>
      <c r="E7" s="31"/>
      <c r="F7" s="3" t="s">
        <v>125</v>
      </c>
      <c r="G7" s="3" t="s">
        <v>124</v>
      </c>
      <c r="H7" s="3" t="s">
        <v>122</v>
      </c>
      <c r="I7" s="3" t="s">
        <v>117</v>
      </c>
      <c r="J7" s="3" t="s">
        <v>119</v>
      </c>
    </row>
    <row r="8" spans="1:10" x14ac:dyDescent="0.25">
      <c r="A8" s="91" t="s">
        <v>0</v>
      </c>
      <c r="B8" s="85"/>
      <c r="C8" s="85"/>
      <c r="D8" s="85"/>
      <c r="E8" s="92"/>
      <c r="F8" s="32">
        <f>SUM(F9:F10)</f>
        <v>3142010.62</v>
      </c>
      <c r="G8" s="32">
        <f t="shared" ref="G8:J8" si="0">G9+G10</f>
        <v>4092450</v>
      </c>
      <c r="H8" s="32">
        <f t="shared" si="0"/>
        <v>4243750</v>
      </c>
      <c r="I8" s="32">
        <f t="shared" si="0"/>
        <v>4395530</v>
      </c>
      <c r="J8" s="32">
        <f t="shared" si="0"/>
        <v>4461730</v>
      </c>
    </row>
    <row r="9" spans="1:10" x14ac:dyDescent="0.25">
      <c r="A9" s="93" t="s">
        <v>32</v>
      </c>
      <c r="B9" s="94"/>
      <c r="C9" s="94"/>
      <c r="D9" s="94"/>
      <c r="E9" s="89"/>
      <c r="F9" s="33">
        <v>3141710.62</v>
      </c>
      <c r="G9" s="33">
        <v>4092450</v>
      </c>
      <c r="H9" s="33">
        <v>4243750</v>
      </c>
      <c r="I9" s="33">
        <v>4395530</v>
      </c>
      <c r="J9" s="33">
        <v>4461730</v>
      </c>
    </row>
    <row r="10" spans="1:10" x14ac:dyDescent="0.25">
      <c r="A10" s="95" t="s">
        <v>33</v>
      </c>
      <c r="B10" s="89"/>
      <c r="C10" s="89"/>
      <c r="D10" s="89"/>
      <c r="E10" s="89"/>
      <c r="F10" s="33">
        <v>300</v>
      </c>
      <c r="G10" s="33">
        <v>0</v>
      </c>
      <c r="H10" s="33">
        <v>0</v>
      </c>
      <c r="I10" s="33">
        <v>0</v>
      </c>
      <c r="J10" s="33">
        <v>0</v>
      </c>
    </row>
    <row r="11" spans="1:10" x14ac:dyDescent="0.25">
      <c r="A11" s="36" t="s">
        <v>1</v>
      </c>
      <c r="B11" s="45"/>
      <c r="C11" s="45"/>
      <c r="D11" s="45"/>
      <c r="E11" s="45"/>
      <c r="F11" s="32">
        <f>SUM(F12:F13)</f>
        <v>3175330.62</v>
      </c>
      <c r="G11" s="32">
        <f t="shared" ref="G11:J11" si="1">G12+G13</f>
        <v>4092450</v>
      </c>
      <c r="H11" s="32">
        <f t="shared" si="1"/>
        <v>4243750</v>
      </c>
      <c r="I11" s="32">
        <f t="shared" si="1"/>
        <v>4395530</v>
      </c>
      <c r="J11" s="32">
        <f t="shared" si="1"/>
        <v>4461730</v>
      </c>
    </row>
    <row r="12" spans="1:10" x14ac:dyDescent="0.25">
      <c r="A12" s="96" t="s">
        <v>34</v>
      </c>
      <c r="B12" s="94"/>
      <c r="C12" s="94"/>
      <c r="D12" s="94"/>
      <c r="E12" s="94"/>
      <c r="F12" s="33">
        <v>3070655.43</v>
      </c>
      <c r="G12" s="33">
        <v>3987950</v>
      </c>
      <c r="H12" s="33">
        <v>4130850</v>
      </c>
      <c r="I12" s="33">
        <v>4282530</v>
      </c>
      <c r="J12" s="46">
        <v>4348130</v>
      </c>
    </row>
    <row r="13" spans="1:10" x14ac:dyDescent="0.25">
      <c r="A13" s="88" t="s">
        <v>35</v>
      </c>
      <c r="B13" s="89"/>
      <c r="C13" s="89"/>
      <c r="D13" s="89"/>
      <c r="E13" s="89"/>
      <c r="F13" s="47">
        <v>104675.19</v>
      </c>
      <c r="G13" s="47">
        <v>104500</v>
      </c>
      <c r="H13" s="47">
        <v>112900</v>
      </c>
      <c r="I13" s="47">
        <v>113000</v>
      </c>
      <c r="J13" s="46">
        <v>113600</v>
      </c>
    </row>
    <row r="14" spans="1:10" x14ac:dyDescent="0.25">
      <c r="A14" s="84" t="s">
        <v>56</v>
      </c>
      <c r="B14" s="85"/>
      <c r="C14" s="85"/>
      <c r="D14" s="85"/>
      <c r="E14" s="85"/>
      <c r="F14" s="32">
        <f>F8-F11</f>
        <v>-33320</v>
      </c>
      <c r="G14" s="32">
        <f t="shared" ref="G14:J14" si="2">G8-G11</f>
        <v>0</v>
      </c>
      <c r="H14" s="32">
        <f t="shared" si="2"/>
        <v>0</v>
      </c>
      <c r="I14" s="32">
        <f t="shared" si="2"/>
        <v>0</v>
      </c>
      <c r="J14" s="32">
        <f t="shared" si="2"/>
        <v>0</v>
      </c>
    </row>
    <row r="15" spans="1:10" ht="18" x14ac:dyDescent="0.25">
      <c r="A15" s="23"/>
      <c r="B15" s="21"/>
      <c r="C15" s="21"/>
      <c r="D15" s="21"/>
      <c r="E15" s="21"/>
      <c r="F15" s="21"/>
      <c r="G15" s="21"/>
      <c r="H15" s="22"/>
      <c r="I15" s="22"/>
      <c r="J15" s="22"/>
    </row>
    <row r="16" spans="1:10" ht="15.75" x14ac:dyDescent="0.25">
      <c r="A16" s="86" t="s">
        <v>25</v>
      </c>
      <c r="B16" s="87"/>
      <c r="C16" s="87"/>
      <c r="D16" s="87"/>
      <c r="E16" s="87"/>
      <c r="F16" s="87"/>
      <c r="G16" s="87"/>
      <c r="H16" s="87"/>
      <c r="I16" s="87"/>
      <c r="J16" s="87"/>
    </row>
    <row r="17" spans="1:10" ht="18" x14ac:dyDescent="0.25">
      <c r="A17" s="23"/>
      <c r="B17" s="21"/>
      <c r="C17" s="21"/>
      <c r="D17" s="21"/>
      <c r="E17" s="21"/>
      <c r="F17" s="21"/>
      <c r="G17" s="21"/>
      <c r="H17" s="22"/>
      <c r="I17" s="22"/>
      <c r="J17" s="22"/>
    </row>
    <row r="18" spans="1:10" ht="25.5" x14ac:dyDescent="0.25">
      <c r="A18" s="28"/>
      <c r="B18" s="29"/>
      <c r="C18" s="29"/>
      <c r="D18" s="30"/>
      <c r="E18" s="31"/>
      <c r="F18" s="3" t="s">
        <v>125</v>
      </c>
      <c r="G18" s="3" t="s">
        <v>124</v>
      </c>
      <c r="H18" s="3" t="s">
        <v>122</v>
      </c>
      <c r="I18" s="3" t="s">
        <v>117</v>
      </c>
      <c r="J18" s="3" t="s">
        <v>119</v>
      </c>
    </row>
    <row r="19" spans="1:10" x14ac:dyDescent="0.25">
      <c r="A19" s="88" t="s">
        <v>36</v>
      </c>
      <c r="B19" s="89"/>
      <c r="C19" s="89"/>
      <c r="D19" s="89"/>
      <c r="E19" s="89"/>
      <c r="F19" s="47">
        <v>0</v>
      </c>
      <c r="G19" s="47">
        <v>0</v>
      </c>
      <c r="H19" s="47">
        <v>0</v>
      </c>
      <c r="I19" s="47">
        <v>0</v>
      </c>
      <c r="J19" s="46">
        <v>0</v>
      </c>
    </row>
    <row r="20" spans="1:10" x14ac:dyDescent="0.25">
      <c r="A20" s="88" t="s">
        <v>37</v>
      </c>
      <c r="B20" s="89"/>
      <c r="C20" s="89"/>
      <c r="D20" s="89"/>
      <c r="E20" s="89"/>
      <c r="F20" s="47">
        <v>0</v>
      </c>
      <c r="G20" s="47">
        <v>0</v>
      </c>
      <c r="H20" s="47">
        <v>0</v>
      </c>
      <c r="I20" s="47">
        <v>0</v>
      </c>
      <c r="J20" s="46">
        <v>0</v>
      </c>
    </row>
    <row r="21" spans="1:10" x14ac:dyDescent="0.25">
      <c r="A21" s="84" t="s">
        <v>2</v>
      </c>
      <c r="B21" s="85"/>
      <c r="C21" s="85"/>
      <c r="D21" s="85"/>
      <c r="E21" s="85"/>
      <c r="F21" s="32">
        <f>F19-F20</f>
        <v>0</v>
      </c>
      <c r="G21" s="32">
        <f t="shared" ref="G21:I21" si="3">G19-G20</f>
        <v>0</v>
      </c>
      <c r="H21" s="32">
        <f t="shared" si="3"/>
        <v>0</v>
      </c>
      <c r="I21" s="32">
        <f t="shared" si="3"/>
        <v>0</v>
      </c>
      <c r="J21" s="32">
        <v>0</v>
      </c>
    </row>
    <row r="22" spans="1:10" x14ac:dyDescent="0.25">
      <c r="A22" s="84" t="s">
        <v>57</v>
      </c>
      <c r="B22" s="85"/>
      <c r="C22" s="85"/>
      <c r="D22" s="85"/>
      <c r="E22" s="85"/>
      <c r="F22" s="32">
        <f>F14+F21</f>
        <v>-33320</v>
      </c>
      <c r="G22" s="32">
        <f t="shared" ref="G22:J22" si="4">G14+G21</f>
        <v>0</v>
      </c>
      <c r="H22" s="32">
        <f t="shared" si="4"/>
        <v>0</v>
      </c>
      <c r="I22" s="32">
        <f t="shared" si="4"/>
        <v>0</v>
      </c>
      <c r="J22" s="32">
        <f t="shared" si="4"/>
        <v>0</v>
      </c>
    </row>
    <row r="23" spans="1:10" ht="18" x14ac:dyDescent="0.25">
      <c r="A23" s="20"/>
      <c r="B23" s="21"/>
      <c r="C23" s="21"/>
      <c r="D23" s="21"/>
      <c r="E23" s="21"/>
      <c r="F23" s="21"/>
      <c r="G23" s="21"/>
      <c r="H23" s="22"/>
      <c r="I23" s="22"/>
      <c r="J23" s="22"/>
    </row>
    <row r="24" spans="1:10" ht="15.75" x14ac:dyDescent="0.25">
      <c r="A24" s="86" t="s">
        <v>58</v>
      </c>
      <c r="B24" s="87"/>
      <c r="C24" s="87"/>
      <c r="D24" s="87"/>
      <c r="E24" s="87"/>
      <c r="F24" s="87"/>
      <c r="G24" s="87"/>
      <c r="H24" s="87"/>
      <c r="I24" s="87"/>
      <c r="J24" s="87"/>
    </row>
    <row r="25" spans="1:10" ht="15.75" x14ac:dyDescent="0.25">
      <c r="A25" s="43"/>
      <c r="B25" s="44"/>
      <c r="C25" s="44"/>
      <c r="D25" s="44"/>
      <c r="E25" s="44"/>
      <c r="F25" s="44"/>
      <c r="G25" s="44"/>
      <c r="H25" s="44"/>
      <c r="I25" s="44"/>
      <c r="J25" s="44"/>
    </row>
    <row r="26" spans="1:10" ht="25.5" x14ac:dyDescent="0.25">
      <c r="A26" s="28"/>
      <c r="B26" s="29"/>
      <c r="C26" s="29"/>
      <c r="D26" s="30"/>
      <c r="E26" s="31"/>
      <c r="F26" s="3" t="s">
        <v>125</v>
      </c>
      <c r="G26" s="3" t="s">
        <v>124</v>
      </c>
      <c r="H26" s="3" t="s">
        <v>122</v>
      </c>
      <c r="I26" s="3" t="s">
        <v>117</v>
      </c>
      <c r="J26" s="3" t="s">
        <v>119</v>
      </c>
    </row>
    <row r="27" spans="1:10" ht="15" customHeight="1" x14ac:dyDescent="0.25">
      <c r="A27" s="79" t="s">
        <v>59</v>
      </c>
      <c r="B27" s="80"/>
      <c r="C27" s="80"/>
      <c r="D27" s="80"/>
      <c r="E27" s="81"/>
      <c r="F27" s="48">
        <v>0</v>
      </c>
      <c r="G27" s="48">
        <v>0</v>
      </c>
      <c r="H27" s="48">
        <v>0</v>
      </c>
      <c r="I27" s="48">
        <v>0</v>
      </c>
      <c r="J27" s="49">
        <v>0</v>
      </c>
    </row>
    <row r="28" spans="1:10" ht="15" customHeight="1" x14ac:dyDescent="0.25">
      <c r="A28" s="84" t="s">
        <v>60</v>
      </c>
      <c r="B28" s="85"/>
      <c r="C28" s="85"/>
      <c r="D28" s="85"/>
      <c r="E28" s="85"/>
      <c r="F28" s="50">
        <f>F22+F27</f>
        <v>-33320</v>
      </c>
      <c r="G28" s="50">
        <f t="shared" ref="G28:J28" si="5">G22+G27</f>
        <v>0</v>
      </c>
      <c r="H28" s="50">
        <f t="shared" si="5"/>
        <v>0</v>
      </c>
      <c r="I28" s="50">
        <f t="shared" si="5"/>
        <v>0</v>
      </c>
      <c r="J28" s="51">
        <f t="shared" si="5"/>
        <v>0</v>
      </c>
    </row>
    <row r="29" spans="1:10" ht="45" customHeight="1" x14ac:dyDescent="0.25">
      <c r="A29" s="91" t="s">
        <v>61</v>
      </c>
      <c r="B29" s="97"/>
      <c r="C29" s="97"/>
      <c r="D29" s="97"/>
      <c r="E29" s="98"/>
      <c r="F29" s="50">
        <f>F14+F21+F27-F28</f>
        <v>0</v>
      </c>
      <c r="G29" s="50">
        <f t="shared" ref="G29:J29" si="6">G14+G21+G27-G28</f>
        <v>0</v>
      </c>
      <c r="H29" s="50">
        <f t="shared" si="6"/>
        <v>0</v>
      </c>
      <c r="I29" s="50">
        <f t="shared" si="6"/>
        <v>0</v>
      </c>
      <c r="J29" s="51">
        <f t="shared" si="6"/>
        <v>0</v>
      </c>
    </row>
    <row r="30" spans="1:10" ht="15.75" x14ac:dyDescent="0.25">
      <c r="A30" s="52"/>
      <c r="B30" s="53"/>
      <c r="C30" s="53"/>
      <c r="D30" s="53"/>
      <c r="E30" s="53"/>
      <c r="F30" s="53"/>
      <c r="G30" s="53"/>
      <c r="H30" s="53"/>
      <c r="I30" s="53"/>
      <c r="J30" s="53"/>
    </row>
    <row r="31" spans="1:10" ht="15.75" x14ac:dyDescent="0.25">
      <c r="A31" s="99" t="s">
        <v>55</v>
      </c>
      <c r="B31" s="99"/>
      <c r="C31" s="99"/>
      <c r="D31" s="99"/>
      <c r="E31" s="99"/>
      <c r="F31" s="99"/>
      <c r="G31" s="99"/>
      <c r="H31" s="99"/>
      <c r="I31" s="99"/>
      <c r="J31" s="99"/>
    </row>
    <row r="32" spans="1:10" ht="18" x14ac:dyDescent="0.25">
      <c r="A32" s="54"/>
      <c r="B32" s="55"/>
      <c r="C32" s="55"/>
      <c r="D32" s="55"/>
      <c r="E32" s="55"/>
      <c r="F32" s="55"/>
      <c r="G32" s="55"/>
      <c r="H32" s="56"/>
      <c r="I32" s="56"/>
      <c r="J32" s="56"/>
    </row>
    <row r="33" spans="1:10" ht="25.5" x14ac:dyDescent="0.25">
      <c r="A33" s="57"/>
      <c r="B33" s="58"/>
      <c r="C33" s="58"/>
      <c r="D33" s="59"/>
      <c r="E33" s="60"/>
      <c r="F33" s="61" t="s">
        <v>125</v>
      </c>
      <c r="G33" s="61" t="s">
        <v>124</v>
      </c>
      <c r="H33" s="61" t="s">
        <v>122</v>
      </c>
      <c r="I33" s="61" t="s">
        <v>117</v>
      </c>
      <c r="J33" s="61" t="s">
        <v>119</v>
      </c>
    </row>
    <row r="34" spans="1:10" x14ac:dyDescent="0.25">
      <c r="A34" s="79" t="s">
        <v>59</v>
      </c>
      <c r="B34" s="80"/>
      <c r="C34" s="80"/>
      <c r="D34" s="80"/>
      <c r="E34" s="81"/>
      <c r="F34" s="48">
        <v>0</v>
      </c>
      <c r="G34" s="48">
        <f>F37</f>
        <v>0</v>
      </c>
      <c r="H34" s="48">
        <f>G37</f>
        <v>0</v>
      </c>
      <c r="I34" s="48">
        <f>H37</f>
        <v>0</v>
      </c>
      <c r="J34" s="49">
        <f>I37</f>
        <v>0</v>
      </c>
    </row>
    <row r="35" spans="1:10" ht="28.5" customHeight="1" x14ac:dyDescent="0.25">
      <c r="A35" s="79" t="s">
        <v>62</v>
      </c>
      <c r="B35" s="80"/>
      <c r="C35" s="80"/>
      <c r="D35" s="80"/>
      <c r="E35" s="81"/>
      <c r="F35" s="48">
        <v>0</v>
      </c>
      <c r="G35" s="48">
        <v>0</v>
      </c>
      <c r="H35" s="48">
        <v>0</v>
      </c>
      <c r="I35" s="48">
        <v>0</v>
      </c>
      <c r="J35" s="49">
        <v>0</v>
      </c>
    </row>
    <row r="36" spans="1:10" x14ac:dyDescent="0.25">
      <c r="A36" s="79" t="s">
        <v>63</v>
      </c>
      <c r="B36" s="82"/>
      <c r="C36" s="82"/>
      <c r="D36" s="82"/>
      <c r="E36" s="83"/>
      <c r="F36" s="48">
        <v>0</v>
      </c>
      <c r="G36" s="48">
        <v>0</v>
      </c>
      <c r="H36" s="48">
        <v>0</v>
      </c>
      <c r="I36" s="48">
        <v>0</v>
      </c>
      <c r="J36" s="49">
        <v>0</v>
      </c>
    </row>
    <row r="37" spans="1:10" ht="15" customHeight="1" x14ac:dyDescent="0.25">
      <c r="A37" s="84" t="s">
        <v>60</v>
      </c>
      <c r="B37" s="85"/>
      <c r="C37" s="85"/>
      <c r="D37" s="85"/>
      <c r="E37" s="85"/>
      <c r="F37" s="34">
        <f>F34-F35+F36</f>
        <v>0</v>
      </c>
      <c r="G37" s="34">
        <f t="shared" ref="G37:J37" si="7">G34-G35+G36</f>
        <v>0</v>
      </c>
      <c r="H37" s="34">
        <f t="shared" si="7"/>
        <v>0</v>
      </c>
      <c r="I37" s="34">
        <f t="shared" si="7"/>
        <v>0</v>
      </c>
      <c r="J37" s="62">
        <f t="shared" si="7"/>
        <v>0</v>
      </c>
    </row>
    <row r="38" spans="1:10" ht="17.25" customHeight="1" x14ac:dyDescent="0.25"/>
    <row r="39" spans="1:10" x14ac:dyDescent="0.25">
      <c r="A39" s="72"/>
      <c r="B39" s="73"/>
      <c r="C39" s="73"/>
      <c r="D39" s="73"/>
      <c r="E39" s="73"/>
      <c r="F39" s="73"/>
      <c r="G39" s="73"/>
      <c r="H39" s="73"/>
      <c r="I39" s="73"/>
      <c r="J39" s="73"/>
    </row>
    <row r="40" spans="1:10" ht="9" customHeight="1" x14ac:dyDescent="0.25"/>
  </sheetData>
  <mergeCells count="23">
    <mergeCell ref="A37:E37"/>
    <mergeCell ref="A20:E20"/>
    <mergeCell ref="A1:J1"/>
    <mergeCell ref="A3:J3"/>
    <mergeCell ref="A5:J5"/>
    <mergeCell ref="A8:E8"/>
    <mergeCell ref="A9:E9"/>
    <mergeCell ref="A10:E10"/>
    <mergeCell ref="A12:E12"/>
    <mergeCell ref="A13:E13"/>
    <mergeCell ref="A14:E14"/>
    <mergeCell ref="A16:J16"/>
    <mergeCell ref="A19:E19"/>
    <mergeCell ref="A29:E29"/>
    <mergeCell ref="A31:J31"/>
    <mergeCell ref="A34:E34"/>
    <mergeCell ref="A35:E35"/>
    <mergeCell ref="A36:E36"/>
    <mergeCell ref="A21:E21"/>
    <mergeCell ref="A22:E22"/>
    <mergeCell ref="A24:J24"/>
    <mergeCell ref="A27:E27"/>
    <mergeCell ref="A28:E28"/>
  </mergeCells>
  <pageMargins left="0.7" right="0.7" top="0.75" bottom="0.75" header="0.3" footer="0.3"/>
  <pageSetup paperSize="9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2"/>
  <sheetViews>
    <sheetView workbookViewId="0">
      <selection activeCell="D16" sqref="D16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63" bestFit="1" customWidth="1"/>
    <col min="4" max="8" width="25.28515625" customWidth="1"/>
  </cols>
  <sheetData>
    <row r="1" spans="1:8" ht="42" customHeight="1" x14ac:dyDescent="0.25">
      <c r="A1" s="86" t="s">
        <v>121</v>
      </c>
      <c r="B1" s="86"/>
      <c r="C1" s="86"/>
      <c r="D1" s="86"/>
      <c r="E1" s="86"/>
      <c r="F1" s="86"/>
      <c r="G1" s="86"/>
      <c r="H1" s="86"/>
    </row>
    <row r="2" spans="1:8" ht="18" customHeight="1" x14ac:dyDescent="0.25">
      <c r="A2" s="4"/>
      <c r="B2" s="4"/>
      <c r="C2" s="4"/>
      <c r="D2" s="4"/>
      <c r="E2" s="4"/>
      <c r="F2" s="4"/>
      <c r="G2" s="4"/>
      <c r="H2" s="4"/>
    </row>
    <row r="3" spans="1:8" ht="15.75" customHeight="1" x14ac:dyDescent="0.25">
      <c r="A3" s="86" t="s">
        <v>18</v>
      </c>
      <c r="B3" s="86"/>
      <c r="C3" s="86"/>
      <c r="D3" s="86"/>
      <c r="E3" s="86"/>
      <c r="F3" s="86"/>
      <c r="G3" s="86"/>
      <c r="H3" s="86"/>
    </row>
    <row r="4" spans="1:8" ht="18" x14ac:dyDescent="0.25">
      <c r="A4" s="4"/>
      <c r="B4" s="4"/>
      <c r="C4" s="4"/>
      <c r="D4" s="4"/>
      <c r="E4" s="4"/>
      <c r="F4" s="4"/>
      <c r="G4" s="5"/>
      <c r="H4" s="5"/>
    </row>
    <row r="5" spans="1:8" ht="18" customHeight="1" x14ac:dyDescent="0.25">
      <c r="A5" s="86" t="s">
        <v>4</v>
      </c>
      <c r="B5" s="86"/>
      <c r="C5" s="86"/>
      <c r="D5" s="86"/>
      <c r="E5" s="86"/>
      <c r="F5" s="86"/>
      <c r="G5" s="86"/>
      <c r="H5" s="86"/>
    </row>
    <row r="6" spans="1:8" ht="18" x14ac:dyDescent="0.25">
      <c r="A6" s="4"/>
      <c r="B6" s="4"/>
      <c r="C6" s="4"/>
      <c r="D6" s="4"/>
      <c r="E6" s="4"/>
      <c r="F6" s="4"/>
      <c r="G6" s="5"/>
      <c r="H6" s="5"/>
    </row>
    <row r="7" spans="1:8" ht="15.75" customHeight="1" x14ac:dyDescent="0.25">
      <c r="A7" s="86" t="s">
        <v>38</v>
      </c>
      <c r="B7" s="86"/>
      <c r="C7" s="86"/>
      <c r="D7" s="86"/>
      <c r="E7" s="86"/>
      <c r="F7" s="86"/>
      <c r="G7" s="86"/>
      <c r="H7" s="86"/>
    </row>
    <row r="8" spans="1:8" ht="18" x14ac:dyDescent="0.25">
      <c r="A8" s="4"/>
      <c r="B8" s="4"/>
      <c r="C8" s="4"/>
      <c r="D8" s="4"/>
      <c r="E8" s="4"/>
      <c r="F8" s="4"/>
      <c r="G8" s="5"/>
      <c r="H8" s="5"/>
    </row>
    <row r="9" spans="1:8" ht="25.5" x14ac:dyDescent="0.25">
      <c r="A9" s="19" t="s">
        <v>5</v>
      </c>
      <c r="B9" s="18" t="s">
        <v>6</v>
      </c>
      <c r="C9" s="18" t="s">
        <v>3</v>
      </c>
      <c r="D9" s="18" t="s">
        <v>126</v>
      </c>
      <c r="E9" s="19" t="s">
        <v>124</v>
      </c>
      <c r="F9" s="19" t="s">
        <v>123</v>
      </c>
      <c r="G9" s="19" t="s">
        <v>118</v>
      </c>
      <c r="H9" s="19" t="s">
        <v>120</v>
      </c>
    </row>
    <row r="10" spans="1:8" x14ac:dyDescent="0.25">
      <c r="A10" s="39"/>
      <c r="B10" s="40"/>
      <c r="C10" s="38" t="s">
        <v>0</v>
      </c>
      <c r="D10" s="66">
        <f>SUM(D11,D17)</f>
        <v>3142010.62</v>
      </c>
      <c r="E10" s="66">
        <f t="shared" ref="E10:H10" si="0">SUM(E11,E17)</f>
        <v>4092450</v>
      </c>
      <c r="F10" s="66">
        <f t="shared" si="0"/>
        <v>4243750</v>
      </c>
      <c r="G10" s="66">
        <f t="shared" si="0"/>
        <v>4395530</v>
      </c>
      <c r="H10" s="66">
        <f t="shared" si="0"/>
        <v>4461730</v>
      </c>
    </row>
    <row r="11" spans="1:8" ht="15.75" customHeight="1" x14ac:dyDescent="0.25">
      <c r="A11" s="11">
        <v>6</v>
      </c>
      <c r="B11" s="11"/>
      <c r="C11" s="11" t="s">
        <v>7</v>
      </c>
      <c r="D11" s="8">
        <f>SUM(D12:D16)</f>
        <v>3141710.62</v>
      </c>
      <c r="E11" s="9">
        <f>SUM(E12:E16)</f>
        <v>4092450</v>
      </c>
      <c r="F11" s="9">
        <f t="shared" ref="F11:H11" si="1">SUM(F12:F16)</f>
        <v>4243750</v>
      </c>
      <c r="G11" s="9">
        <f t="shared" si="1"/>
        <v>4395530</v>
      </c>
      <c r="H11" s="9">
        <f t="shared" si="1"/>
        <v>4461730</v>
      </c>
    </row>
    <row r="12" spans="1:8" x14ac:dyDescent="0.25">
      <c r="A12" s="11"/>
      <c r="B12" s="16">
        <v>63</v>
      </c>
      <c r="C12" s="16" t="s">
        <v>27</v>
      </c>
      <c r="D12" s="9">
        <v>2330871.9900000002</v>
      </c>
      <c r="E12" s="9">
        <v>2817600</v>
      </c>
      <c r="F12" s="9">
        <v>3309500</v>
      </c>
      <c r="G12" s="9">
        <v>3445100</v>
      </c>
      <c r="H12" s="9">
        <v>3474000</v>
      </c>
    </row>
    <row r="13" spans="1:8" x14ac:dyDescent="0.25">
      <c r="A13" s="11"/>
      <c r="B13" s="16">
        <v>64</v>
      </c>
      <c r="C13" s="16" t="s">
        <v>64</v>
      </c>
      <c r="D13" s="9">
        <v>0.26</v>
      </c>
      <c r="E13" s="9">
        <v>100</v>
      </c>
      <c r="F13" s="9">
        <v>100</v>
      </c>
      <c r="G13" s="9">
        <v>100</v>
      </c>
      <c r="H13" s="9">
        <v>100</v>
      </c>
    </row>
    <row r="14" spans="1:8" ht="25.5" x14ac:dyDescent="0.25">
      <c r="A14" s="11"/>
      <c r="B14" s="16">
        <v>65</v>
      </c>
      <c r="C14" s="16" t="s">
        <v>66</v>
      </c>
      <c r="D14" s="9">
        <v>92171.07</v>
      </c>
      <c r="E14" s="9">
        <v>146000</v>
      </c>
      <c r="F14" s="9">
        <v>135000</v>
      </c>
      <c r="G14" s="9">
        <v>137000</v>
      </c>
      <c r="H14" s="9">
        <v>138000</v>
      </c>
    </row>
    <row r="15" spans="1:8" ht="25.5" x14ac:dyDescent="0.25">
      <c r="A15" s="12"/>
      <c r="B15" s="12">
        <v>66</v>
      </c>
      <c r="C15" s="16" t="s">
        <v>65</v>
      </c>
      <c r="D15" s="9">
        <v>31632.22</v>
      </c>
      <c r="E15" s="9">
        <v>49000</v>
      </c>
      <c r="F15" s="9">
        <v>49000</v>
      </c>
      <c r="G15" s="9">
        <v>49000</v>
      </c>
      <c r="H15" s="9">
        <v>49000</v>
      </c>
    </row>
    <row r="16" spans="1:8" x14ac:dyDescent="0.25">
      <c r="A16" s="12"/>
      <c r="B16" s="12">
        <v>67</v>
      </c>
      <c r="C16" s="16" t="s">
        <v>28</v>
      </c>
      <c r="D16" s="9">
        <v>687035.08</v>
      </c>
      <c r="E16" s="9">
        <v>1079750</v>
      </c>
      <c r="F16" s="9">
        <v>750150</v>
      </c>
      <c r="G16" s="9">
        <v>764330</v>
      </c>
      <c r="H16" s="9">
        <v>800630</v>
      </c>
    </row>
    <row r="17" spans="1:8" x14ac:dyDescent="0.25">
      <c r="A17" s="14">
        <v>7</v>
      </c>
      <c r="B17" s="15"/>
      <c r="C17" s="24" t="s">
        <v>8</v>
      </c>
      <c r="D17" s="8">
        <v>300</v>
      </c>
      <c r="E17" s="8">
        <v>0</v>
      </c>
      <c r="F17" s="8">
        <v>0</v>
      </c>
      <c r="G17" s="8">
        <v>0</v>
      </c>
      <c r="H17" s="8">
        <v>0</v>
      </c>
    </row>
    <row r="18" spans="1:8" x14ac:dyDescent="0.25">
      <c r="A18" s="16"/>
      <c r="B18" s="16">
        <v>72</v>
      </c>
      <c r="C18" s="25" t="s">
        <v>26</v>
      </c>
      <c r="D18" s="8">
        <v>300</v>
      </c>
      <c r="E18" s="8">
        <v>0</v>
      </c>
      <c r="F18" s="8">
        <v>0</v>
      </c>
      <c r="G18" s="8">
        <v>0</v>
      </c>
      <c r="H18" s="8">
        <v>0</v>
      </c>
    </row>
    <row r="21" spans="1:8" ht="15.75" x14ac:dyDescent="0.25">
      <c r="A21" s="86" t="s">
        <v>39</v>
      </c>
      <c r="B21" s="100"/>
      <c r="C21" s="100"/>
      <c r="D21" s="100"/>
      <c r="E21" s="100"/>
      <c r="F21" s="100"/>
      <c r="G21" s="100"/>
      <c r="H21" s="100"/>
    </row>
    <row r="22" spans="1:8" ht="18" x14ac:dyDescent="0.25">
      <c r="A22" s="4"/>
      <c r="B22" s="4"/>
      <c r="C22" s="4"/>
      <c r="D22" s="4"/>
      <c r="E22" s="4"/>
      <c r="F22" s="4"/>
      <c r="G22" s="5"/>
      <c r="H22" s="5"/>
    </row>
    <row r="23" spans="1:8" ht="25.5" x14ac:dyDescent="0.25">
      <c r="A23" s="19" t="s">
        <v>5</v>
      </c>
      <c r="B23" s="18" t="s">
        <v>6</v>
      </c>
      <c r="C23" s="18" t="s">
        <v>9</v>
      </c>
      <c r="D23" s="18" t="s">
        <v>126</v>
      </c>
      <c r="E23" s="19" t="s">
        <v>124</v>
      </c>
      <c r="F23" s="19" t="s">
        <v>123</v>
      </c>
      <c r="G23" s="19" t="s">
        <v>118</v>
      </c>
      <c r="H23" s="19" t="s">
        <v>120</v>
      </c>
    </row>
    <row r="24" spans="1:8" x14ac:dyDescent="0.25">
      <c r="A24" s="39"/>
      <c r="B24" s="40"/>
      <c r="C24" s="38" t="s">
        <v>1</v>
      </c>
      <c r="D24" s="66">
        <f>SUM(D25,D31)</f>
        <v>3175330.6199999996</v>
      </c>
      <c r="E24" s="66">
        <f t="shared" ref="E24:H24" si="2">SUM(E25,E31)</f>
        <v>4092450</v>
      </c>
      <c r="F24" s="66">
        <f t="shared" si="2"/>
        <v>4243750</v>
      </c>
      <c r="G24" s="66">
        <f t="shared" si="2"/>
        <v>4395530</v>
      </c>
      <c r="H24" s="66">
        <f t="shared" si="2"/>
        <v>4461730</v>
      </c>
    </row>
    <row r="25" spans="1:8" ht="15.75" customHeight="1" x14ac:dyDescent="0.25">
      <c r="A25" s="11">
        <v>3</v>
      </c>
      <c r="B25" s="11"/>
      <c r="C25" s="11" t="s">
        <v>10</v>
      </c>
      <c r="D25" s="8">
        <f>SUM(D26:D30)</f>
        <v>3070655.4299999997</v>
      </c>
      <c r="E25" s="8">
        <f t="shared" ref="E25:H25" si="3">SUM(E26:E30)</f>
        <v>3987950</v>
      </c>
      <c r="F25" s="8">
        <f t="shared" si="3"/>
        <v>4130850</v>
      </c>
      <c r="G25" s="8">
        <f t="shared" si="3"/>
        <v>4282530</v>
      </c>
      <c r="H25" s="8">
        <f t="shared" si="3"/>
        <v>4348130</v>
      </c>
    </row>
    <row r="26" spans="1:8" ht="15.75" customHeight="1" x14ac:dyDescent="0.25">
      <c r="A26" s="11"/>
      <c r="B26" s="16">
        <v>31</v>
      </c>
      <c r="C26" s="16" t="s">
        <v>11</v>
      </c>
      <c r="D26" s="8">
        <v>2443744.65</v>
      </c>
      <c r="E26" s="9">
        <v>2968500</v>
      </c>
      <c r="F26" s="9">
        <v>3452700</v>
      </c>
      <c r="G26" s="9">
        <v>3596200</v>
      </c>
      <c r="H26" s="9">
        <v>3644300</v>
      </c>
    </row>
    <row r="27" spans="1:8" x14ac:dyDescent="0.25">
      <c r="A27" s="12"/>
      <c r="B27" s="12">
        <v>32</v>
      </c>
      <c r="C27" s="12" t="s">
        <v>21</v>
      </c>
      <c r="D27" s="8">
        <v>528383.27</v>
      </c>
      <c r="E27" s="9">
        <v>931850</v>
      </c>
      <c r="F27" s="9">
        <v>599950</v>
      </c>
      <c r="G27" s="9">
        <v>606730</v>
      </c>
      <c r="H27" s="9">
        <v>620530</v>
      </c>
    </row>
    <row r="28" spans="1:8" x14ac:dyDescent="0.25">
      <c r="A28" s="12"/>
      <c r="B28" s="12">
        <v>34</v>
      </c>
      <c r="C28" s="12" t="s">
        <v>67</v>
      </c>
      <c r="D28" s="8">
        <v>7282.12</v>
      </c>
      <c r="E28" s="9">
        <v>16500</v>
      </c>
      <c r="F28" s="9">
        <v>1500</v>
      </c>
      <c r="G28" s="9">
        <v>1500</v>
      </c>
      <c r="H28" s="9">
        <v>1500</v>
      </c>
    </row>
    <row r="29" spans="1:8" x14ac:dyDescent="0.25">
      <c r="A29" s="12"/>
      <c r="B29" s="12">
        <v>37</v>
      </c>
      <c r="C29" s="12" t="s">
        <v>68</v>
      </c>
      <c r="D29" s="8">
        <v>88912.57</v>
      </c>
      <c r="E29" s="9">
        <v>70600</v>
      </c>
      <c r="F29" s="9">
        <v>76200</v>
      </c>
      <c r="G29" s="9">
        <v>77600</v>
      </c>
      <c r="H29" s="9">
        <v>81300</v>
      </c>
    </row>
    <row r="30" spans="1:8" x14ac:dyDescent="0.25">
      <c r="A30" s="12"/>
      <c r="B30" s="12">
        <v>38</v>
      </c>
      <c r="C30" s="12" t="s">
        <v>69</v>
      </c>
      <c r="D30" s="8">
        <v>2332.8200000000002</v>
      </c>
      <c r="E30" s="9">
        <v>500</v>
      </c>
      <c r="F30" s="9">
        <v>500</v>
      </c>
      <c r="G30" s="9">
        <v>500</v>
      </c>
      <c r="H30" s="9">
        <v>500</v>
      </c>
    </row>
    <row r="31" spans="1:8" x14ac:dyDescent="0.25">
      <c r="A31" s="14">
        <v>4</v>
      </c>
      <c r="B31" s="15"/>
      <c r="C31" s="24" t="s">
        <v>12</v>
      </c>
      <c r="D31" s="8">
        <f>SUM(D32)</f>
        <v>104675.19</v>
      </c>
      <c r="E31" s="8">
        <f t="shared" ref="E31:H31" si="4">SUM(E32)</f>
        <v>104500</v>
      </c>
      <c r="F31" s="8">
        <f t="shared" si="4"/>
        <v>112900</v>
      </c>
      <c r="G31" s="8">
        <f t="shared" si="4"/>
        <v>113000</v>
      </c>
      <c r="H31" s="8">
        <f t="shared" si="4"/>
        <v>113600</v>
      </c>
    </row>
    <row r="32" spans="1:8" x14ac:dyDescent="0.25">
      <c r="A32" s="16"/>
      <c r="B32" s="16">
        <v>42</v>
      </c>
      <c r="C32" s="25" t="s">
        <v>29</v>
      </c>
      <c r="D32" s="8">
        <v>104675.19</v>
      </c>
      <c r="E32" s="9">
        <v>104500</v>
      </c>
      <c r="F32" s="9">
        <v>112900</v>
      </c>
      <c r="G32" s="9">
        <v>113000</v>
      </c>
      <c r="H32" s="10">
        <v>113600</v>
      </c>
    </row>
  </sheetData>
  <mergeCells count="5">
    <mergeCell ref="A21:H21"/>
    <mergeCell ref="A1:H1"/>
    <mergeCell ref="A3:H3"/>
    <mergeCell ref="A5:H5"/>
    <mergeCell ref="A7:H7"/>
  </mergeCells>
  <pageMargins left="0.7" right="0.7" top="0.75" bottom="0.75" header="0.3" footer="0.3"/>
  <pageSetup paperSize="9" scale="6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0"/>
  <sheetViews>
    <sheetView topLeftCell="A4" workbookViewId="0">
      <selection activeCell="B13" sqref="B13"/>
    </sheetView>
  </sheetViews>
  <sheetFormatPr defaultRowHeight="15" x14ac:dyDescent="0.25"/>
  <cols>
    <col min="1" max="1" width="45.5703125" customWidth="1"/>
    <col min="2" max="6" width="25.28515625" customWidth="1"/>
  </cols>
  <sheetData>
    <row r="1" spans="1:6" ht="42" customHeight="1" x14ac:dyDescent="0.25">
      <c r="A1" s="86" t="s">
        <v>121</v>
      </c>
      <c r="B1" s="86"/>
      <c r="C1" s="86"/>
      <c r="D1" s="86"/>
      <c r="E1" s="86"/>
      <c r="F1" s="86"/>
    </row>
    <row r="2" spans="1:6" ht="18" customHeight="1" x14ac:dyDescent="0.25">
      <c r="A2" s="23"/>
      <c r="B2" s="23"/>
      <c r="C2" s="23"/>
      <c r="D2" s="23"/>
      <c r="E2" s="23"/>
      <c r="F2" s="23"/>
    </row>
    <row r="3" spans="1:6" ht="15.75" customHeight="1" x14ac:dyDescent="0.25">
      <c r="A3" s="86" t="s">
        <v>18</v>
      </c>
      <c r="B3" s="86"/>
      <c r="C3" s="86"/>
      <c r="D3" s="86"/>
      <c r="E3" s="86"/>
      <c r="F3" s="86"/>
    </row>
    <row r="4" spans="1:6" ht="18" x14ac:dyDescent="0.25">
      <c r="B4" s="23"/>
      <c r="C4" s="23"/>
      <c r="D4" s="23"/>
      <c r="E4" s="5"/>
      <c r="F4" s="5"/>
    </row>
    <row r="5" spans="1:6" ht="18" customHeight="1" x14ac:dyDescent="0.25">
      <c r="A5" s="86" t="s">
        <v>4</v>
      </c>
      <c r="B5" s="86"/>
      <c r="C5" s="86"/>
      <c r="D5" s="86"/>
      <c r="E5" s="86"/>
      <c r="F5" s="86"/>
    </row>
    <row r="6" spans="1:6" ht="18" x14ac:dyDescent="0.25">
      <c r="A6" s="23"/>
      <c r="B6" s="23"/>
      <c r="C6" s="23"/>
      <c r="D6" s="23"/>
      <c r="E6" s="5"/>
      <c r="F6" s="5"/>
    </row>
    <row r="7" spans="1:6" ht="15.75" customHeight="1" x14ac:dyDescent="0.25">
      <c r="A7" s="86" t="s">
        <v>40</v>
      </c>
      <c r="B7" s="86"/>
      <c r="C7" s="86"/>
      <c r="D7" s="86"/>
      <c r="E7" s="86"/>
      <c r="F7" s="86"/>
    </row>
    <row r="8" spans="1:6" ht="18" x14ac:dyDescent="0.25">
      <c r="A8" s="23"/>
      <c r="B8" s="23"/>
      <c r="C8" s="23"/>
      <c r="D8" s="23"/>
      <c r="E8" s="5"/>
      <c r="F8" s="5"/>
    </row>
    <row r="9" spans="1:6" ht="25.5" x14ac:dyDescent="0.25">
      <c r="A9" s="19" t="s">
        <v>42</v>
      </c>
      <c r="B9" s="18" t="s">
        <v>126</v>
      </c>
      <c r="C9" s="19" t="s">
        <v>124</v>
      </c>
      <c r="D9" s="19" t="s">
        <v>123</v>
      </c>
      <c r="E9" s="19" t="s">
        <v>118</v>
      </c>
      <c r="F9" s="19" t="s">
        <v>120</v>
      </c>
    </row>
    <row r="10" spans="1:6" x14ac:dyDescent="0.25">
      <c r="A10" s="41" t="s">
        <v>0</v>
      </c>
      <c r="B10" s="66">
        <f>SUM(B11,B14,B16,B18,B20)</f>
        <v>3141710.62</v>
      </c>
      <c r="C10" s="67">
        <f>SUM(C11,C14,C16,C18,C20)</f>
        <v>3922950</v>
      </c>
      <c r="D10" s="67">
        <f>SUM(D11,D14,D16,D18,D20)</f>
        <v>4243750</v>
      </c>
      <c r="E10" s="67">
        <f t="shared" ref="E10:F10" si="0">SUM(E11,E14,E16,E18,E20)</f>
        <v>4395530</v>
      </c>
      <c r="F10" s="67">
        <f t="shared" si="0"/>
        <v>4461730</v>
      </c>
    </row>
    <row r="11" spans="1:6" x14ac:dyDescent="0.25">
      <c r="A11" s="24" t="s">
        <v>45</v>
      </c>
      <c r="B11" s="70">
        <f>SUM(B12:B13)</f>
        <v>687035.08</v>
      </c>
      <c r="C11" s="70">
        <f t="shared" ref="C11:F11" si="1">SUM(C12:C13)</f>
        <v>910250</v>
      </c>
      <c r="D11" s="70">
        <f t="shared" si="1"/>
        <v>750150</v>
      </c>
      <c r="E11" s="70">
        <f t="shared" si="1"/>
        <v>764330</v>
      </c>
      <c r="F11" s="70">
        <f t="shared" si="1"/>
        <v>800630</v>
      </c>
    </row>
    <row r="12" spans="1:6" x14ac:dyDescent="0.25">
      <c r="A12" s="13" t="s">
        <v>71</v>
      </c>
      <c r="B12" s="9">
        <v>524009.48</v>
      </c>
      <c r="C12" s="9">
        <v>910050</v>
      </c>
      <c r="D12" s="9">
        <v>599750</v>
      </c>
      <c r="E12" s="9">
        <v>611130</v>
      </c>
      <c r="F12" s="9">
        <v>640230</v>
      </c>
    </row>
    <row r="13" spans="1:6" x14ac:dyDescent="0.25">
      <c r="A13" s="13" t="s">
        <v>70</v>
      </c>
      <c r="B13" s="9">
        <v>163025.60000000001</v>
      </c>
      <c r="C13" s="9">
        <v>200</v>
      </c>
      <c r="D13" s="9">
        <v>150400</v>
      </c>
      <c r="E13" s="9">
        <v>153200</v>
      </c>
      <c r="F13" s="9">
        <v>160400</v>
      </c>
    </row>
    <row r="14" spans="1:6" x14ac:dyDescent="0.25">
      <c r="A14" s="24" t="s">
        <v>47</v>
      </c>
      <c r="B14" s="69">
        <f>SUM(B15)</f>
        <v>31632.48</v>
      </c>
      <c r="C14" s="69">
        <f t="shared" ref="C14:F14" si="2">SUM(C15)</f>
        <v>39100</v>
      </c>
      <c r="D14" s="69">
        <f t="shared" si="2"/>
        <v>39100</v>
      </c>
      <c r="E14" s="69">
        <f t="shared" si="2"/>
        <v>39100</v>
      </c>
      <c r="F14" s="69">
        <f t="shared" si="2"/>
        <v>39100</v>
      </c>
    </row>
    <row r="15" spans="1:6" x14ac:dyDescent="0.25">
      <c r="A15" s="13" t="s">
        <v>72</v>
      </c>
      <c r="B15" s="9">
        <v>31632.48</v>
      </c>
      <c r="C15" s="9">
        <v>39100</v>
      </c>
      <c r="D15" s="9">
        <v>39100</v>
      </c>
      <c r="E15" s="9">
        <v>39100</v>
      </c>
      <c r="F15" s="9">
        <v>39100</v>
      </c>
    </row>
    <row r="16" spans="1:6" x14ac:dyDescent="0.25">
      <c r="A16" s="11" t="s">
        <v>44</v>
      </c>
      <c r="B16" s="69">
        <f>SUM(B17)</f>
        <v>92171.07</v>
      </c>
      <c r="C16" s="69">
        <f t="shared" ref="C16:F16" si="3">SUM(C17)</f>
        <v>146000</v>
      </c>
      <c r="D16" s="69">
        <f t="shared" si="3"/>
        <v>135000</v>
      </c>
      <c r="E16" s="69">
        <f t="shared" si="3"/>
        <v>137000</v>
      </c>
      <c r="F16" s="69">
        <f t="shared" si="3"/>
        <v>138000</v>
      </c>
    </row>
    <row r="17" spans="1:6" x14ac:dyDescent="0.25">
      <c r="A17" s="17" t="s">
        <v>76</v>
      </c>
      <c r="B17" s="9">
        <v>92171.07</v>
      </c>
      <c r="C17" s="9">
        <v>146000</v>
      </c>
      <c r="D17" s="9">
        <v>135000</v>
      </c>
      <c r="E17" s="9">
        <v>137000</v>
      </c>
      <c r="F17" s="9">
        <v>138000</v>
      </c>
    </row>
    <row r="18" spans="1:6" x14ac:dyDescent="0.25">
      <c r="A18" s="11" t="s">
        <v>43</v>
      </c>
      <c r="B18" s="69">
        <f>SUM(B19)</f>
        <v>2330871.9900000002</v>
      </c>
      <c r="C18" s="69">
        <f t="shared" ref="C18:F18" si="4">SUM(C19)</f>
        <v>2817600</v>
      </c>
      <c r="D18" s="69">
        <f t="shared" si="4"/>
        <v>3309500</v>
      </c>
      <c r="E18" s="69">
        <f t="shared" si="4"/>
        <v>3445100</v>
      </c>
      <c r="F18" s="69">
        <f t="shared" si="4"/>
        <v>3474000</v>
      </c>
    </row>
    <row r="19" spans="1:6" ht="15.75" customHeight="1" x14ac:dyDescent="0.25">
      <c r="A19" s="12" t="s">
        <v>73</v>
      </c>
      <c r="B19" s="9">
        <v>2330871.9900000002</v>
      </c>
      <c r="C19" s="9">
        <v>2817600</v>
      </c>
      <c r="D19" s="9">
        <v>3309500</v>
      </c>
      <c r="E19" s="9">
        <v>3445100</v>
      </c>
      <c r="F19" s="9">
        <v>3474000</v>
      </c>
    </row>
    <row r="20" spans="1:6" x14ac:dyDescent="0.25">
      <c r="A20" s="11" t="s">
        <v>74</v>
      </c>
      <c r="B20" s="68">
        <f>SUM(B21)</f>
        <v>0</v>
      </c>
      <c r="C20" s="68">
        <f t="shared" ref="C20:F22" si="5">SUM(C21)</f>
        <v>10000</v>
      </c>
      <c r="D20" s="68">
        <f t="shared" si="5"/>
        <v>10000</v>
      </c>
      <c r="E20" s="68">
        <f t="shared" si="5"/>
        <v>10000</v>
      </c>
      <c r="F20" s="68">
        <f t="shared" si="5"/>
        <v>10000</v>
      </c>
    </row>
    <row r="21" spans="1:6" x14ac:dyDescent="0.25">
      <c r="A21" s="17" t="s">
        <v>75</v>
      </c>
      <c r="B21" s="8">
        <v>0</v>
      </c>
      <c r="C21" s="9">
        <v>10000</v>
      </c>
      <c r="D21" s="9">
        <v>10000</v>
      </c>
      <c r="E21" s="9">
        <v>10000</v>
      </c>
      <c r="F21" s="9">
        <v>10000</v>
      </c>
    </row>
    <row r="22" spans="1:6" x14ac:dyDescent="0.25">
      <c r="A22" s="24" t="s">
        <v>127</v>
      </c>
      <c r="B22" s="68">
        <f>SUM(B23)</f>
        <v>300</v>
      </c>
      <c r="C22" s="68">
        <f t="shared" si="5"/>
        <v>0</v>
      </c>
      <c r="D22" s="68">
        <f t="shared" si="5"/>
        <v>0</v>
      </c>
      <c r="E22" s="68">
        <f t="shared" si="5"/>
        <v>0</v>
      </c>
      <c r="F22" s="68">
        <f t="shared" si="5"/>
        <v>0</v>
      </c>
    </row>
    <row r="23" spans="1:6" x14ac:dyDescent="0.25">
      <c r="A23" s="17" t="s">
        <v>128</v>
      </c>
      <c r="B23" s="8">
        <v>300</v>
      </c>
      <c r="C23" s="9">
        <v>0</v>
      </c>
      <c r="D23" s="9">
        <v>0</v>
      </c>
      <c r="E23" s="9">
        <v>0</v>
      </c>
      <c r="F23" s="9">
        <v>0</v>
      </c>
    </row>
    <row r="24" spans="1:6" ht="15.75" customHeight="1" x14ac:dyDescent="0.25"/>
    <row r="26" spans="1:6" ht="15.75" x14ac:dyDescent="0.25">
      <c r="A26" s="86" t="s">
        <v>41</v>
      </c>
      <c r="B26" s="86"/>
      <c r="C26" s="86"/>
      <c r="D26" s="86"/>
      <c r="E26" s="86"/>
      <c r="F26" s="86"/>
    </row>
    <row r="27" spans="1:6" ht="18" x14ac:dyDescent="0.25">
      <c r="A27" s="23"/>
      <c r="B27" s="23"/>
      <c r="C27" s="23"/>
      <c r="D27" s="23"/>
      <c r="E27" s="5"/>
      <c r="F27" s="5"/>
    </row>
    <row r="28" spans="1:6" ht="25.5" x14ac:dyDescent="0.25">
      <c r="A28" s="19" t="s">
        <v>42</v>
      </c>
      <c r="B28" s="18" t="s">
        <v>126</v>
      </c>
      <c r="C28" s="19" t="s">
        <v>124</v>
      </c>
      <c r="D28" s="19" t="s">
        <v>123</v>
      </c>
      <c r="E28" s="19" t="s">
        <v>118</v>
      </c>
      <c r="F28" s="19" t="s">
        <v>120</v>
      </c>
    </row>
    <row r="29" spans="1:6" x14ac:dyDescent="0.25">
      <c r="A29" s="41" t="s">
        <v>1</v>
      </c>
      <c r="B29" s="66">
        <f>SUM(B30,B33,B35,B37,B39)</f>
        <v>3175330.62</v>
      </c>
      <c r="C29" s="66">
        <f t="shared" ref="C29:F29" si="6">SUM(C30,C33,C35,C37,C39)</f>
        <v>4092450</v>
      </c>
      <c r="D29" s="66">
        <f t="shared" si="6"/>
        <v>4243750</v>
      </c>
      <c r="E29" s="66">
        <f t="shared" si="6"/>
        <v>4395530</v>
      </c>
      <c r="F29" s="66">
        <f t="shared" si="6"/>
        <v>4461730</v>
      </c>
    </row>
    <row r="30" spans="1:6" x14ac:dyDescent="0.25">
      <c r="A30" s="24" t="s">
        <v>45</v>
      </c>
      <c r="B30" s="71">
        <f>SUM(B31:B32)</f>
        <v>704947.97000000009</v>
      </c>
      <c r="C30" s="71">
        <f t="shared" ref="C30:F30" si="7">SUM(C31:C32)</f>
        <v>1079750</v>
      </c>
      <c r="D30" s="71">
        <f t="shared" si="7"/>
        <v>750150</v>
      </c>
      <c r="E30" s="71">
        <f t="shared" si="7"/>
        <v>764330</v>
      </c>
      <c r="F30" s="71">
        <f t="shared" si="7"/>
        <v>800630</v>
      </c>
    </row>
    <row r="31" spans="1:6" x14ac:dyDescent="0.25">
      <c r="A31" s="13" t="s">
        <v>71</v>
      </c>
      <c r="B31" s="8">
        <v>543083.81000000006</v>
      </c>
      <c r="C31" s="9">
        <v>935250</v>
      </c>
      <c r="D31" s="9">
        <v>599750</v>
      </c>
      <c r="E31" s="9">
        <v>611130</v>
      </c>
      <c r="F31" s="9">
        <v>640230</v>
      </c>
    </row>
    <row r="32" spans="1:6" x14ac:dyDescent="0.25">
      <c r="A32" s="13" t="s">
        <v>70</v>
      </c>
      <c r="B32" s="8">
        <v>161864.16</v>
      </c>
      <c r="C32" s="9">
        <v>144500</v>
      </c>
      <c r="D32" s="9">
        <v>150400</v>
      </c>
      <c r="E32" s="9">
        <v>153200</v>
      </c>
      <c r="F32" s="9">
        <v>160400</v>
      </c>
    </row>
    <row r="33" spans="1:6" x14ac:dyDescent="0.25">
      <c r="A33" s="24" t="s">
        <v>47</v>
      </c>
      <c r="B33" s="71">
        <f>SUM(B34)</f>
        <v>56247.77</v>
      </c>
      <c r="C33" s="71">
        <f t="shared" ref="C33:F33" si="8">SUM(C34)</f>
        <v>39100</v>
      </c>
      <c r="D33" s="71">
        <f t="shared" si="8"/>
        <v>39100</v>
      </c>
      <c r="E33" s="71">
        <f t="shared" si="8"/>
        <v>39100</v>
      </c>
      <c r="F33" s="71">
        <f t="shared" si="8"/>
        <v>39100</v>
      </c>
    </row>
    <row r="34" spans="1:6" x14ac:dyDescent="0.25">
      <c r="A34" s="13" t="s">
        <v>72</v>
      </c>
      <c r="B34" s="8">
        <v>56247.77</v>
      </c>
      <c r="C34" s="9">
        <v>39100</v>
      </c>
      <c r="D34" s="9">
        <v>39100</v>
      </c>
      <c r="E34" s="9">
        <v>39100</v>
      </c>
      <c r="F34" s="9">
        <v>39100</v>
      </c>
    </row>
    <row r="35" spans="1:6" x14ac:dyDescent="0.25">
      <c r="A35" s="11" t="s">
        <v>44</v>
      </c>
      <c r="B35" s="71">
        <f>SUM(B36)</f>
        <v>84378</v>
      </c>
      <c r="C35" s="71">
        <f t="shared" ref="C35:F35" si="9">SUM(C36)</f>
        <v>146000</v>
      </c>
      <c r="D35" s="71">
        <f t="shared" si="9"/>
        <v>135000</v>
      </c>
      <c r="E35" s="71">
        <f t="shared" si="9"/>
        <v>137000</v>
      </c>
      <c r="F35" s="71">
        <f t="shared" si="9"/>
        <v>138000</v>
      </c>
    </row>
    <row r="36" spans="1:6" x14ac:dyDescent="0.25">
      <c r="A36" s="17" t="s">
        <v>76</v>
      </c>
      <c r="B36" s="8">
        <v>84378</v>
      </c>
      <c r="C36" s="9">
        <v>146000</v>
      </c>
      <c r="D36" s="9">
        <v>135000</v>
      </c>
      <c r="E36" s="9">
        <v>137000</v>
      </c>
      <c r="F36" s="9">
        <v>138000</v>
      </c>
    </row>
    <row r="37" spans="1:6" x14ac:dyDescent="0.25">
      <c r="A37" s="11" t="s">
        <v>43</v>
      </c>
      <c r="B37" s="71">
        <f>SUM(B38)</f>
        <v>2323198.46</v>
      </c>
      <c r="C37" s="71">
        <f t="shared" ref="C37:F37" si="10">SUM(C38)</f>
        <v>2817600</v>
      </c>
      <c r="D37" s="71">
        <f t="shared" si="10"/>
        <v>3309500</v>
      </c>
      <c r="E37" s="71">
        <f t="shared" si="10"/>
        <v>3445100</v>
      </c>
      <c r="F37" s="71">
        <f t="shared" si="10"/>
        <v>3474000</v>
      </c>
    </row>
    <row r="38" spans="1:6" x14ac:dyDescent="0.25">
      <c r="A38" s="12" t="s">
        <v>73</v>
      </c>
      <c r="B38" s="8">
        <v>2323198.46</v>
      </c>
      <c r="C38" s="9">
        <v>2817600</v>
      </c>
      <c r="D38" s="9">
        <v>3309500</v>
      </c>
      <c r="E38" s="9">
        <v>3445100</v>
      </c>
      <c r="F38" s="9">
        <v>3474000</v>
      </c>
    </row>
    <row r="39" spans="1:6" x14ac:dyDescent="0.25">
      <c r="A39" s="11" t="s">
        <v>74</v>
      </c>
      <c r="B39" s="71">
        <f>SUM(B40)</f>
        <v>6558.42</v>
      </c>
      <c r="C39" s="71">
        <f t="shared" ref="C39:F39" si="11">SUM(C40)</f>
        <v>10000</v>
      </c>
      <c r="D39" s="71">
        <f t="shared" si="11"/>
        <v>10000</v>
      </c>
      <c r="E39" s="71">
        <f t="shared" si="11"/>
        <v>10000</v>
      </c>
      <c r="F39" s="71">
        <f t="shared" si="11"/>
        <v>10000</v>
      </c>
    </row>
    <row r="40" spans="1:6" x14ac:dyDescent="0.25">
      <c r="A40" s="17" t="s">
        <v>75</v>
      </c>
      <c r="B40" s="8">
        <v>6558.42</v>
      </c>
      <c r="C40" s="9">
        <v>10000</v>
      </c>
      <c r="D40" s="9">
        <v>10000</v>
      </c>
      <c r="E40" s="9">
        <v>10000</v>
      </c>
      <c r="F40" s="9">
        <v>10000</v>
      </c>
    </row>
  </sheetData>
  <mergeCells count="5">
    <mergeCell ref="A1:F1"/>
    <mergeCell ref="A3:F3"/>
    <mergeCell ref="A5:F5"/>
    <mergeCell ref="A7:F7"/>
    <mergeCell ref="A26:F26"/>
  </mergeCells>
  <pageMargins left="0.7" right="0.7" top="0.75" bottom="0.75" header="0.3" footer="0.3"/>
  <pageSetup paperSize="9" scale="7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2"/>
  <sheetViews>
    <sheetView workbookViewId="0">
      <selection activeCell="B33" sqref="B33"/>
    </sheetView>
  </sheetViews>
  <sheetFormatPr defaultRowHeight="15" x14ac:dyDescent="0.25"/>
  <cols>
    <col min="1" max="1" width="37.7109375" customWidth="1"/>
    <col min="2" max="6" width="25.28515625" customWidth="1"/>
  </cols>
  <sheetData>
    <row r="1" spans="1:6" ht="42" customHeight="1" x14ac:dyDescent="0.25">
      <c r="A1" s="86" t="s">
        <v>121</v>
      </c>
      <c r="B1" s="86"/>
      <c r="C1" s="86"/>
      <c r="D1" s="86"/>
      <c r="E1" s="86"/>
      <c r="F1" s="86"/>
    </row>
    <row r="2" spans="1:6" ht="18" customHeight="1" x14ac:dyDescent="0.25">
      <c r="A2" s="4"/>
      <c r="B2" s="4"/>
      <c r="C2" s="4"/>
      <c r="D2" s="4"/>
      <c r="E2" s="4"/>
      <c r="F2" s="4"/>
    </row>
    <row r="3" spans="1:6" ht="15.75" x14ac:dyDescent="0.25">
      <c r="A3" s="86" t="s">
        <v>18</v>
      </c>
      <c r="B3" s="86"/>
      <c r="C3" s="86"/>
      <c r="D3" s="86"/>
      <c r="E3" s="90"/>
      <c r="F3" s="90"/>
    </row>
    <row r="4" spans="1:6" ht="18" x14ac:dyDescent="0.25">
      <c r="A4" s="4"/>
      <c r="B4" s="4"/>
      <c r="C4" s="4"/>
      <c r="D4" s="4"/>
      <c r="E4" s="5"/>
      <c r="F4" s="5"/>
    </row>
    <row r="5" spans="1:6" ht="18" customHeight="1" x14ac:dyDescent="0.25">
      <c r="A5" s="86" t="s">
        <v>4</v>
      </c>
      <c r="B5" s="87"/>
      <c r="C5" s="87"/>
      <c r="D5" s="87"/>
      <c r="E5" s="87"/>
      <c r="F5" s="87"/>
    </row>
    <row r="6" spans="1:6" ht="18" x14ac:dyDescent="0.25">
      <c r="A6" s="4"/>
      <c r="B6" s="4"/>
      <c r="C6" s="4"/>
      <c r="D6" s="4"/>
      <c r="E6" s="5"/>
      <c r="F6" s="5"/>
    </row>
    <row r="7" spans="1:6" ht="15.75" x14ac:dyDescent="0.25">
      <c r="A7" s="86" t="s">
        <v>13</v>
      </c>
      <c r="B7" s="100"/>
      <c r="C7" s="100"/>
      <c r="D7" s="100"/>
      <c r="E7" s="100"/>
      <c r="F7" s="100"/>
    </row>
    <row r="8" spans="1:6" ht="18" x14ac:dyDescent="0.25">
      <c r="A8" s="4"/>
      <c r="B8" s="4"/>
      <c r="C8" s="4"/>
      <c r="D8" s="4"/>
      <c r="E8" s="5"/>
      <c r="F8" s="5"/>
    </row>
    <row r="9" spans="1:6" ht="25.5" x14ac:dyDescent="0.25">
      <c r="A9" s="19" t="s">
        <v>42</v>
      </c>
      <c r="B9" s="18" t="s">
        <v>126</v>
      </c>
      <c r="C9" s="19" t="s">
        <v>124</v>
      </c>
      <c r="D9" s="19" t="s">
        <v>123</v>
      </c>
      <c r="E9" s="19" t="s">
        <v>118</v>
      </c>
      <c r="F9" s="19" t="s">
        <v>120</v>
      </c>
    </row>
    <row r="10" spans="1:6" ht="15.75" customHeight="1" x14ac:dyDescent="0.25">
      <c r="A10" s="11" t="s">
        <v>14</v>
      </c>
      <c r="B10" s="71">
        <v>3175331</v>
      </c>
      <c r="C10" s="78">
        <v>4092450</v>
      </c>
      <c r="D10" s="78">
        <v>4243750</v>
      </c>
      <c r="E10" s="78">
        <v>4395530</v>
      </c>
      <c r="F10" s="78">
        <v>4461730</v>
      </c>
    </row>
    <row r="11" spans="1:6" ht="15.75" customHeight="1" x14ac:dyDescent="0.25">
      <c r="A11" s="11" t="s">
        <v>77</v>
      </c>
      <c r="B11" s="71">
        <v>3175331</v>
      </c>
      <c r="C11" s="78">
        <v>4092450</v>
      </c>
      <c r="D11" s="78">
        <v>4243750</v>
      </c>
      <c r="E11" s="78">
        <v>4395530</v>
      </c>
      <c r="F11" s="78">
        <v>4461730</v>
      </c>
    </row>
    <row r="12" spans="1:6" x14ac:dyDescent="0.25">
      <c r="A12" s="17" t="s">
        <v>78</v>
      </c>
      <c r="B12" s="8">
        <v>3175331</v>
      </c>
      <c r="C12" s="9">
        <v>4092450</v>
      </c>
      <c r="D12" s="9">
        <v>4243750</v>
      </c>
      <c r="E12" s="9">
        <v>4395530</v>
      </c>
      <c r="F12" s="9">
        <v>4461730</v>
      </c>
    </row>
  </sheetData>
  <mergeCells count="4">
    <mergeCell ref="A1:F1"/>
    <mergeCell ref="A3:F3"/>
    <mergeCell ref="A5:F5"/>
    <mergeCell ref="A7:F7"/>
  </mergeCells>
  <pageMargins left="0.7" right="0.7" top="0.75" bottom="0.75" header="0.3" footer="0.3"/>
  <pageSetup paperSize="9" scale="7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4"/>
  <sheetViews>
    <sheetView workbookViewId="0">
      <selection activeCell="E24" sqref="E24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8" width="25.28515625" customWidth="1"/>
  </cols>
  <sheetData>
    <row r="1" spans="1:8" ht="42" customHeight="1" x14ac:dyDescent="0.25">
      <c r="A1" s="86" t="s">
        <v>121</v>
      </c>
      <c r="B1" s="86"/>
      <c r="C1" s="86"/>
      <c r="D1" s="86"/>
      <c r="E1" s="86"/>
      <c r="F1" s="86"/>
      <c r="G1" s="86"/>
      <c r="H1" s="86"/>
    </row>
    <row r="2" spans="1:8" ht="18" customHeight="1" x14ac:dyDescent="0.25">
      <c r="A2" s="4"/>
      <c r="B2" s="4"/>
      <c r="C2" s="4"/>
      <c r="D2" s="4"/>
      <c r="E2" s="4"/>
      <c r="F2" s="4"/>
      <c r="G2" s="4"/>
      <c r="H2" s="4"/>
    </row>
    <row r="3" spans="1:8" ht="15.75" customHeight="1" x14ac:dyDescent="0.25">
      <c r="A3" s="86" t="s">
        <v>18</v>
      </c>
      <c r="B3" s="86"/>
      <c r="C3" s="86"/>
      <c r="D3" s="86"/>
      <c r="E3" s="86"/>
      <c r="F3" s="86"/>
      <c r="G3" s="86"/>
      <c r="H3" s="86"/>
    </row>
    <row r="4" spans="1:8" ht="18" x14ac:dyDescent="0.25">
      <c r="A4" s="4"/>
      <c r="B4" s="4"/>
      <c r="C4" s="4"/>
      <c r="D4" s="4"/>
      <c r="E4" s="4"/>
      <c r="F4" s="4"/>
      <c r="G4" s="5"/>
      <c r="H4" s="5"/>
    </row>
    <row r="5" spans="1:8" ht="18" customHeight="1" x14ac:dyDescent="0.25">
      <c r="A5" s="86" t="s">
        <v>49</v>
      </c>
      <c r="B5" s="86"/>
      <c r="C5" s="86"/>
      <c r="D5" s="86"/>
      <c r="E5" s="86"/>
      <c r="F5" s="86"/>
      <c r="G5" s="86"/>
      <c r="H5" s="86"/>
    </row>
    <row r="6" spans="1:8" ht="18" x14ac:dyDescent="0.25">
      <c r="A6" s="4"/>
      <c r="B6" s="4"/>
      <c r="C6" s="4"/>
      <c r="D6" s="4"/>
      <c r="E6" s="4"/>
      <c r="F6" s="4"/>
      <c r="G6" s="5"/>
      <c r="H6" s="5"/>
    </row>
    <row r="7" spans="1:8" ht="25.5" x14ac:dyDescent="0.25">
      <c r="A7" s="19" t="s">
        <v>5</v>
      </c>
      <c r="B7" s="18" t="s">
        <v>6</v>
      </c>
      <c r="C7" s="18" t="s">
        <v>30</v>
      </c>
      <c r="D7" s="18" t="s">
        <v>126</v>
      </c>
      <c r="E7" s="19" t="s">
        <v>124</v>
      </c>
      <c r="F7" s="19" t="s">
        <v>123</v>
      </c>
      <c r="G7" s="19" t="s">
        <v>118</v>
      </c>
      <c r="H7" s="19" t="s">
        <v>120</v>
      </c>
    </row>
    <row r="8" spans="1:8" x14ac:dyDescent="0.25">
      <c r="A8" s="39"/>
      <c r="B8" s="40"/>
      <c r="C8" s="38" t="s">
        <v>51</v>
      </c>
      <c r="D8" s="40">
        <v>0</v>
      </c>
      <c r="E8" s="40">
        <v>0</v>
      </c>
      <c r="F8" s="40">
        <v>0</v>
      </c>
      <c r="G8" s="40">
        <v>0</v>
      </c>
      <c r="H8" s="40">
        <v>0</v>
      </c>
    </row>
    <row r="9" spans="1:8" ht="25.5" x14ac:dyDescent="0.25">
      <c r="A9" s="11">
        <v>8</v>
      </c>
      <c r="B9" s="11"/>
      <c r="C9" s="11" t="s">
        <v>15</v>
      </c>
      <c r="D9" s="8">
        <v>0</v>
      </c>
      <c r="E9" s="8">
        <v>0</v>
      </c>
      <c r="F9" s="8">
        <v>0</v>
      </c>
      <c r="G9" s="8">
        <v>0</v>
      </c>
      <c r="H9" s="8">
        <v>0</v>
      </c>
    </row>
    <row r="10" spans="1:8" x14ac:dyDescent="0.25">
      <c r="A10" s="11"/>
      <c r="B10" s="16">
        <v>84</v>
      </c>
      <c r="C10" s="16" t="s">
        <v>22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</row>
    <row r="11" spans="1:8" x14ac:dyDescent="0.25">
      <c r="A11" s="11"/>
      <c r="B11" s="16"/>
      <c r="C11" s="42"/>
      <c r="D11" s="8">
        <v>0</v>
      </c>
      <c r="E11" s="8">
        <v>0</v>
      </c>
      <c r="F11" s="8">
        <v>0</v>
      </c>
      <c r="G11" s="8">
        <v>0</v>
      </c>
      <c r="H11" s="8">
        <v>0</v>
      </c>
    </row>
    <row r="12" spans="1:8" x14ac:dyDescent="0.25">
      <c r="A12" s="11"/>
      <c r="B12" s="16"/>
      <c r="C12" s="38" t="s">
        <v>54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</row>
    <row r="13" spans="1:8" ht="25.5" x14ac:dyDescent="0.25">
      <c r="A13" s="14">
        <v>5</v>
      </c>
      <c r="B13" s="15"/>
      <c r="C13" s="24" t="s">
        <v>16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</row>
    <row r="14" spans="1:8" ht="25.5" x14ac:dyDescent="0.25">
      <c r="A14" s="16"/>
      <c r="B14" s="16">
        <v>54</v>
      </c>
      <c r="C14" s="25" t="s">
        <v>23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</row>
  </sheetData>
  <mergeCells count="3">
    <mergeCell ref="A1:H1"/>
    <mergeCell ref="A3:H3"/>
    <mergeCell ref="A5:H5"/>
  </mergeCells>
  <pageMargins left="0.7" right="0.7" top="0.75" bottom="0.75" header="0.3" footer="0.3"/>
  <pageSetup paperSize="9" scale="7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6"/>
  <sheetViews>
    <sheetView workbookViewId="0">
      <selection activeCell="D25" sqref="D25"/>
    </sheetView>
  </sheetViews>
  <sheetFormatPr defaultRowHeight="15" x14ac:dyDescent="0.25"/>
  <cols>
    <col min="1" max="6" width="25.28515625" customWidth="1"/>
  </cols>
  <sheetData>
    <row r="1" spans="1:6" ht="42" customHeight="1" x14ac:dyDescent="0.25">
      <c r="A1" s="86" t="s">
        <v>121</v>
      </c>
      <c r="B1" s="86"/>
      <c r="C1" s="86"/>
      <c r="D1" s="86"/>
      <c r="E1" s="86"/>
      <c r="F1" s="86"/>
    </row>
    <row r="2" spans="1:6" ht="18" customHeight="1" x14ac:dyDescent="0.25">
      <c r="A2" s="23"/>
      <c r="B2" s="23"/>
      <c r="C2" s="23"/>
      <c r="D2" s="23"/>
      <c r="E2" s="23"/>
      <c r="F2" s="23"/>
    </row>
    <row r="3" spans="1:6" ht="15.75" customHeight="1" x14ac:dyDescent="0.25">
      <c r="A3" s="86" t="s">
        <v>18</v>
      </c>
      <c r="B3" s="86"/>
      <c r="C3" s="86"/>
      <c r="D3" s="86"/>
      <c r="E3" s="86"/>
      <c r="F3" s="86"/>
    </row>
    <row r="4" spans="1:6" ht="18" x14ac:dyDescent="0.25">
      <c r="A4" s="23"/>
      <c r="B4" s="23"/>
      <c r="C4" s="23"/>
      <c r="D4" s="23"/>
      <c r="E4" s="5"/>
      <c r="F4" s="5"/>
    </row>
    <row r="5" spans="1:6" ht="18" customHeight="1" x14ac:dyDescent="0.25">
      <c r="A5" s="86" t="s">
        <v>50</v>
      </c>
      <c r="B5" s="86"/>
      <c r="C5" s="86"/>
      <c r="D5" s="86"/>
      <c r="E5" s="86"/>
      <c r="F5" s="86"/>
    </row>
    <row r="6" spans="1:6" ht="18" x14ac:dyDescent="0.25">
      <c r="A6" s="23"/>
      <c r="B6" s="23"/>
      <c r="C6" s="23"/>
      <c r="D6" s="23"/>
      <c r="E6" s="5"/>
      <c r="F6" s="5"/>
    </row>
    <row r="7" spans="1:6" ht="25.5" x14ac:dyDescent="0.25">
      <c r="A7" s="18" t="s">
        <v>42</v>
      </c>
      <c r="B7" s="18" t="s">
        <v>126</v>
      </c>
      <c r="C7" s="19" t="s">
        <v>124</v>
      </c>
      <c r="D7" s="19" t="s">
        <v>123</v>
      </c>
      <c r="E7" s="19" t="s">
        <v>118</v>
      </c>
      <c r="F7" s="19" t="s">
        <v>120</v>
      </c>
    </row>
    <row r="8" spans="1:6" x14ac:dyDescent="0.25">
      <c r="A8" s="11" t="s">
        <v>51</v>
      </c>
      <c r="B8" s="8">
        <v>0</v>
      </c>
      <c r="C8" s="8">
        <v>0</v>
      </c>
      <c r="D8" s="8">
        <v>0</v>
      </c>
      <c r="E8" s="8">
        <v>0</v>
      </c>
      <c r="F8" s="8">
        <v>0</v>
      </c>
    </row>
    <row r="9" spans="1:6" ht="25.5" x14ac:dyDescent="0.25">
      <c r="A9" s="11" t="s">
        <v>52</v>
      </c>
      <c r="B9" s="8">
        <v>0</v>
      </c>
      <c r="C9" s="8">
        <v>0</v>
      </c>
      <c r="D9" s="8">
        <v>0</v>
      </c>
      <c r="E9" s="8">
        <v>0</v>
      </c>
      <c r="F9" s="8">
        <v>0</v>
      </c>
    </row>
    <row r="10" spans="1:6" ht="25.5" x14ac:dyDescent="0.25">
      <c r="A10" s="17" t="s">
        <v>53</v>
      </c>
      <c r="B10" s="8">
        <v>0</v>
      </c>
      <c r="C10" s="8">
        <v>0</v>
      </c>
      <c r="D10" s="8">
        <v>0</v>
      </c>
      <c r="E10" s="8">
        <v>0</v>
      </c>
      <c r="F10" s="8">
        <v>0</v>
      </c>
    </row>
    <row r="11" spans="1:6" x14ac:dyDescent="0.25">
      <c r="A11" s="17"/>
      <c r="B11" s="8">
        <v>0</v>
      </c>
      <c r="C11" s="8">
        <v>0</v>
      </c>
      <c r="D11" s="8">
        <v>0</v>
      </c>
      <c r="E11" s="8">
        <v>0</v>
      </c>
      <c r="F11" s="8">
        <v>0</v>
      </c>
    </row>
    <row r="12" spans="1:6" x14ac:dyDescent="0.25">
      <c r="A12" s="11" t="s">
        <v>54</v>
      </c>
      <c r="B12" s="8">
        <v>0</v>
      </c>
      <c r="C12" s="8">
        <v>0</v>
      </c>
      <c r="D12" s="8">
        <v>0</v>
      </c>
      <c r="E12" s="8">
        <v>0</v>
      </c>
      <c r="F12" s="8">
        <v>0</v>
      </c>
    </row>
    <row r="13" spans="1:6" x14ac:dyDescent="0.25">
      <c r="A13" s="24" t="s">
        <v>45</v>
      </c>
      <c r="B13" s="8">
        <v>0</v>
      </c>
      <c r="C13" s="8">
        <v>0</v>
      </c>
      <c r="D13" s="8">
        <v>0</v>
      </c>
      <c r="E13" s="8">
        <v>0</v>
      </c>
      <c r="F13" s="8">
        <v>0</v>
      </c>
    </row>
    <row r="14" spans="1:6" x14ac:dyDescent="0.25">
      <c r="A14" s="13" t="s">
        <v>46</v>
      </c>
      <c r="B14" s="8">
        <v>0</v>
      </c>
      <c r="C14" s="8">
        <v>0</v>
      </c>
      <c r="D14" s="8">
        <v>0</v>
      </c>
      <c r="E14" s="8">
        <v>0</v>
      </c>
      <c r="F14" s="8">
        <v>0</v>
      </c>
    </row>
    <row r="15" spans="1:6" x14ac:dyDescent="0.25">
      <c r="A15" s="24" t="s">
        <v>47</v>
      </c>
      <c r="B15" s="8">
        <v>0</v>
      </c>
      <c r="C15" s="8">
        <v>0</v>
      </c>
      <c r="D15" s="8">
        <v>0</v>
      </c>
      <c r="E15" s="8">
        <v>0</v>
      </c>
      <c r="F15" s="8">
        <v>0</v>
      </c>
    </row>
    <row r="16" spans="1:6" x14ac:dyDescent="0.25">
      <c r="A16" s="13" t="s">
        <v>48</v>
      </c>
      <c r="B16" s="8">
        <v>0</v>
      </c>
      <c r="C16" s="8">
        <v>0</v>
      </c>
      <c r="D16" s="8">
        <v>0</v>
      </c>
      <c r="E16" s="8">
        <v>0</v>
      </c>
      <c r="F16" s="8">
        <v>0</v>
      </c>
    </row>
  </sheetData>
  <mergeCells count="3">
    <mergeCell ref="A1:F1"/>
    <mergeCell ref="A3:F3"/>
    <mergeCell ref="A5:F5"/>
  </mergeCells>
  <pageMargins left="0.7" right="0.7" top="0.75" bottom="0.75" header="0.3" footer="0.3"/>
  <pageSetup paperSize="9" scale="8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18"/>
  <sheetViews>
    <sheetView tabSelected="1" zoomScaleNormal="100" workbookViewId="0">
      <pane ySplit="5" topLeftCell="A65" activePane="bottomLeft" state="frozen"/>
      <selection pane="bottomLeft" activeCell="F90" sqref="F90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8.7109375" customWidth="1"/>
    <col min="4" max="4" width="37.28515625" customWidth="1"/>
    <col min="5" max="9" width="25.28515625" customWidth="1"/>
  </cols>
  <sheetData>
    <row r="1" spans="1:9" ht="42" customHeight="1" x14ac:dyDescent="0.25">
      <c r="A1" s="86" t="s">
        <v>121</v>
      </c>
      <c r="B1" s="86"/>
      <c r="C1" s="86"/>
      <c r="D1" s="86"/>
      <c r="E1" s="86"/>
      <c r="F1" s="86"/>
      <c r="G1" s="86"/>
      <c r="H1" s="86"/>
      <c r="I1" s="86"/>
    </row>
    <row r="2" spans="1:9" ht="18" x14ac:dyDescent="0.25">
      <c r="A2" s="4"/>
      <c r="B2" s="4"/>
      <c r="C2" s="4"/>
      <c r="D2" s="4"/>
      <c r="E2" s="4"/>
      <c r="F2" s="4"/>
      <c r="G2" s="4"/>
      <c r="H2" s="5"/>
      <c r="I2" s="5"/>
    </row>
    <row r="3" spans="1:9" ht="18" customHeight="1" x14ac:dyDescent="0.25">
      <c r="A3" s="86" t="s">
        <v>17</v>
      </c>
      <c r="B3" s="87"/>
      <c r="C3" s="87"/>
      <c r="D3" s="87"/>
      <c r="E3" s="87"/>
      <c r="F3" s="87"/>
      <c r="G3" s="87"/>
      <c r="H3" s="87"/>
      <c r="I3" s="87"/>
    </row>
    <row r="4" spans="1:9" ht="18" x14ac:dyDescent="0.25">
      <c r="A4" s="4"/>
      <c r="B4" s="4"/>
      <c r="C4" s="4"/>
      <c r="D4" s="4"/>
      <c r="E4" s="4"/>
      <c r="F4" s="4"/>
      <c r="G4" s="4"/>
      <c r="H4" s="5"/>
      <c r="I4" s="5"/>
    </row>
    <row r="5" spans="1:9" ht="25.5" x14ac:dyDescent="0.25">
      <c r="A5" s="113" t="s">
        <v>19</v>
      </c>
      <c r="B5" s="114"/>
      <c r="C5" s="115"/>
      <c r="D5" s="18" t="s">
        <v>20</v>
      </c>
      <c r="E5" s="18" t="s">
        <v>126</v>
      </c>
      <c r="F5" s="19" t="s">
        <v>124</v>
      </c>
      <c r="G5" s="19" t="s">
        <v>123</v>
      </c>
      <c r="H5" s="19" t="s">
        <v>118</v>
      </c>
      <c r="I5" s="19" t="s">
        <v>120</v>
      </c>
    </row>
    <row r="6" spans="1:9" ht="25.5" x14ac:dyDescent="0.25">
      <c r="A6" s="107" t="s">
        <v>79</v>
      </c>
      <c r="B6" s="108"/>
      <c r="C6" s="109"/>
      <c r="D6" s="27" t="s">
        <v>80</v>
      </c>
      <c r="E6" s="8">
        <f>SUM(E7,E32,E40,E47,E59,E70,E74,E79,E84,E104,E108,E112)</f>
        <v>3175330.6199999996</v>
      </c>
      <c r="F6" s="8">
        <f>SUM(F7,F32,F40,F47,F59,F70,F74,F79,F84,F104,F108,F112)</f>
        <v>4077150</v>
      </c>
      <c r="G6" s="8">
        <f>SUM(G7,G32,G40,G47,G59,G70,G74,G79,G84,G104,G108,G112)</f>
        <v>4222950</v>
      </c>
      <c r="H6" s="8">
        <f>SUM(H7,H32,H40,H47,H59,H70,H74,H79,H84,H104,H108,H112)</f>
        <v>4374730</v>
      </c>
      <c r="I6" s="8">
        <f>SUM(I7,I32,I40,I47,I59,I70,I74,I79,I84,I104,I108,I112)</f>
        <v>4440830</v>
      </c>
    </row>
    <row r="7" spans="1:9" ht="25.5" x14ac:dyDescent="0.25">
      <c r="A7" s="107" t="s">
        <v>81</v>
      </c>
      <c r="B7" s="108"/>
      <c r="C7" s="109"/>
      <c r="D7" s="27" t="s">
        <v>82</v>
      </c>
      <c r="E7" s="8">
        <f>SUM(E8,E11,E15,E19,E22,E28)</f>
        <v>2373517.3499999996</v>
      </c>
      <c r="F7" s="8">
        <f t="shared" ref="F7:I7" si="0">SUM(F8,F11,F15,F19,F22,F28)</f>
        <v>2814200</v>
      </c>
      <c r="G7" s="8">
        <f t="shared" si="0"/>
        <v>3266790</v>
      </c>
      <c r="H7" s="8">
        <f t="shared" si="0"/>
        <v>3406200</v>
      </c>
      <c r="I7" s="8">
        <f t="shared" si="0"/>
        <v>3443900</v>
      </c>
    </row>
    <row r="8" spans="1:9" x14ac:dyDescent="0.25">
      <c r="A8" s="110" t="s">
        <v>83</v>
      </c>
      <c r="B8" s="111"/>
      <c r="C8" s="112"/>
      <c r="D8" s="37" t="s">
        <v>84</v>
      </c>
      <c r="E8" s="8">
        <f>SUM(E9)</f>
        <v>34061</v>
      </c>
      <c r="F8" s="8">
        <f t="shared" ref="F8:I9" si="1">SUM(F9)</f>
        <v>58000</v>
      </c>
      <c r="G8" s="8">
        <f t="shared" si="1"/>
        <v>43890</v>
      </c>
      <c r="H8" s="8">
        <f t="shared" si="1"/>
        <v>44700</v>
      </c>
      <c r="I8" s="8">
        <f t="shared" si="1"/>
        <v>46800</v>
      </c>
    </row>
    <row r="9" spans="1:9" x14ac:dyDescent="0.25">
      <c r="A9" s="101">
        <v>3</v>
      </c>
      <c r="B9" s="102"/>
      <c r="C9" s="103"/>
      <c r="D9" s="26" t="s">
        <v>10</v>
      </c>
      <c r="E9" s="8">
        <f>SUM(E10)</f>
        <v>34061</v>
      </c>
      <c r="F9" s="8">
        <f t="shared" si="1"/>
        <v>58000</v>
      </c>
      <c r="G9" s="8">
        <f t="shared" si="1"/>
        <v>43890</v>
      </c>
      <c r="H9" s="8">
        <f t="shared" si="1"/>
        <v>44700</v>
      </c>
      <c r="I9" s="8">
        <f t="shared" si="1"/>
        <v>46800</v>
      </c>
    </row>
    <row r="10" spans="1:9" x14ac:dyDescent="0.25">
      <c r="A10" s="104">
        <v>32</v>
      </c>
      <c r="B10" s="105"/>
      <c r="C10" s="106"/>
      <c r="D10" s="26" t="s">
        <v>21</v>
      </c>
      <c r="E10" s="8">
        <v>34061</v>
      </c>
      <c r="F10" s="9">
        <v>58000</v>
      </c>
      <c r="G10" s="9">
        <v>43890</v>
      </c>
      <c r="H10" s="9">
        <v>44700</v>
      </c>
      <c r="I10" s="10">
        <v>46800</v>
      </c>
    </row>
    <row r="11" spans="1:9" ht="25.5" x14ac:dyDescent="0.25">
      <c r="A11" s="110" t="s">
        <v>85</v>
      </c>
      <c r="B11" s="111"/>
      <c r="C11" s="112"/>
      <c r="D11" s="64" t="s">
        <v>86</v>
      </c>
      <c r="E11" s="8">
        <f>SUM(E12)</f>
        <v>149439.53</v>
      </c>
      <c r="F11" s="8">
        <f t="shared" ref="F11:I11" si="2">SUM(F12)</f>
        <v>140500</v>
      </c>
      <c r="G11" s="8">
        <f t="shared" si="2"/>
        <v>140500</v>
      </c>
      <c r="H11" s="8">
        <f t="shared" si="2"/>
        <v>143200</v>
      </c>
      <c r="I11" s="8">
        <f t="shared" si="2"/>
        <v>149900</v>
      </c>
    </row>
    <row r="12" spans="1:9" ht="14.25" customHeight="1" x14ac:dyDescent="0.25">
      <c r="A12" s="101">
        <v>3</v>
      </c>
      <c r="B12" s="102"/>
      <c r="C12" s="103"/>
      <c r="D12" s="65" t="s">
        <v>10</v>
      </c>
      <c r="E12" s="8">
        <f>SUM(E13:E14)</f>
        <v>149439.53</v>
      </c>
      <c r="F12" s="8">
        <f t="shared" ref="F12:I12" si="3">SUM(F13:F14)</f>
        <v>140500</v>
      </c>
      <c r="G12" s="8">
        <f t="shared" si="3"/>
        <v>140500</v>
      </c>
      <c r="H12" s="8">
        <f t="shared" si="3"/>
        <v>143200</v>
      </c>
      <c r="I12" s="8">
        <f t="shared" si="3"/>
        <v>149900</v>
      </c>
    </row>
    <row r="13" spans="1:9" ht="15" customHeight="1" x14ac:dyDescent="0.25">
      <c r="A13" s="104">
        <v>32</v>
      </c>
      <c r="B13" s="105"/>
      <c r="C13" s="106"/>
      <c r="D13" s="65" t="s">
        <v>21</v>
      </c>
      <c r="E13" s="8">
        <v>147180.93</v>
      </c>
      <c r="F13" s="9">
        <v>139000</v>
      </c>
      <c r="G13" s="9">
        <v>139000</v>
      </c>
      <c r="H13" s="9">
        <v>141700</v>
      </c>
      <c r="I13" s="9">
        <v>148400</v>
      </c>
    </row>
    <row r="14" spans="1:9" ht="15" customHeight="1" x14ac:dyDescent="0.25">
      <c r="A14" s="104">
        <v>34</v>
      </c>
      <c r="B14" s="105"/>
      <c r="C14" s="106"/>
      <c r="D14" s="65" t="s">
        <v>67</v>
      </c>
      <c r="E14" s="8">
        <v>2258.6</v>
      </c>
      <c r="F14" s="9">
        <v>1500</v>
      </c>
      <c r="G14" s="9">
        <v>1500</v>
      </c>
      <c r="H14" s="9">
        <v>1500</v>
      </c>
      <c r="I14" s="9">
        <v>1500</v>
      </c>
    </row>
    <row r="15" spans="1:9" x14ac:dyDescent="0.25">
      <c r="A15" s="110" t="s">
        <v>87</v>
      </c>
      <c r="B15" s="111"/>
      <c r="C15" s="112"/>
      <c r="D15" s="64" t="s">
        <v>88</v>
      </c>
      <c r="E15" s="8">
        <f>SUM(E16)</f>
        <v>33906.270000000004</v>
      </c>
      <c r="F15" s="8">
        <f t="shared" ref="F15:I15" si="4">SUM(F16)</f>
        <v>25500</v>
      </c>
      <c r="G15" s="8">
        <f t="shared" si="4"/>
        <v>18300</v>
      </c>
      <c r="H15" s="8">
        <f t="shared" si="4"/>
        <v>18300</v>
      </c>
      <c r="I15" s="8">
        <f t="shared" si="4"/>
        <v>18300</v>
      </c>
    </row>
    <row r="16" spans="1:9" x14ac:dyDescent="0.25">
      <c r="A16" s="101">
        <v>3</v>
      </c>
      <c r="B16" s="102"/>
      <c r="C16" s="103"/>
      <c r="D16" s="65" t="s">
        <v>10</v>
      </c>
      <c r="E16" s="8">
        <f>SUM(E17:E18)</f>
        <v>33906.270000000004</v>
      </c>
      <c r="F16" s="8">
        <f>SUM(F17:F18)</f>
        <v>25500</v>
      </c>
      <c r="G16" s="8">
        <f t="shared" ref="G16:I16" si="5">SUM(G17:G18)</f>
        <v>18300</v>
      </c>
      <c r="H16" s="8">
        <f t="shared" si="5"/>
        <v>18300</v>
      </c>
      <c r="I16" s="8">
        <f t="shared" si="5"/>
        <v>18300</v>
      </c>
    </row>
    <row r="17" spans="1:9" ht="15" customHeight="1" x14ac:dyDescent="0.25">
      <c r="A17" s="104">
        <v>31</v>
      </c>
      <c r="B17" s="105"/>
      <c r="C17" s="106"/>
      <c r="D17" s="65" t="s">
        <v>11</v>
      </c>
      <c r="E17" s="8">
        <v>1950</v>
      </c>
      <c r="F17" s="9">
        <v>2500</v>
      </c>
      <c r="G17" s="9">
        <v>2400</v>
      </c>
      <c r="H17" s="9">
        <v>2400</v>
      </c>
      <c r="I17" s="9">
        <v>2400</v>
      </c>
    </row>
    <row r="18" spans="1:9" x14ac:dyDescent="0.25">
      <c r="A18" s="104">
        <v>32</v>
      </c>
      <c r="B18" s="105"/>
      <c r="C18" s="106"/>
      <c r="D18" s="65" t="s">
        <v>21</v>
      </c>
      <c r="E18" s="8">
        <v>31956.27</v>
      </c>
      <c r="F18" s="9">
        <v>23000</v>
      </c>
      <c r="G18" s="9">
        <v>15900</v>
      </c>
      <c r="H18" s="9">
        <v>15900</v>
      </c>
      <c r="I18" s="9">
        <v>15900</v>
      </c>
    </row>
    <row r="19" spans="1:9" ht="25.5" x14ac:dyDescent="0.25">
      <c r="A19" s="110" t="s">
        <v>89</v>
      </c>
      <c r="B19" s="111"/>
      <c r="C19" s="112"/>
      <c r="D19" s="64" t="s">
        <v>90</v>
      </c>
      <c r="E19" s="8">
        <f>SUM(E20)</f>
        <v>8398.25</v>
      </c>
      <c r="F19" s="8">
        <f t="shared" ref="F19:I20" si="6">SUM(F20)</f>
        <v>13000</v>
      </c>
      <c r="G19" s="8">
        <f t="shared" si="6"/>
        <v>11000</v>
      </c>
      <c r="H19" s="8">
        <f t="shared" si="6"/>
        <v>11000</v>
      </c>
      <c r="I19" s="8">
        <f t="shared" si="6"/>
        <v>11000</v>
      </c>
    </row>
    <row r="20" spans="1:9" x14ac:dyDescent="0.25">
      <c r="A20" s="101">
        <v>3</v>
      </c>
      <c r="B20" s="102"/>
      <c r="C20" s="103"/>
      <c r="D20" s="65" t="s">
        <v>10</v>
      </c>
      <c r="E20" s="8">
        <f>SUM(E21)</f>
        <v>8398.25</v>
      </c>
      <c r="F20" s="8">
        <f t="shared" si="6"/>
        <v>13000</v>
      </c>
      <c r="G20" s="8">
        <f t="shared" si="6"/>
        <v>11000</v>
      </c>
      <c r="H20" s="8">
        <f t="shared" si="6"/>
        <v>11000</v>
      </c>
      <c r="I20" s="8">
        <f t="shared" si="6"/>
        <v>11000</v>
      </c>
    </row>
    <row r="21" spans="1:9" x14ac:dyDescent="0.25">
      <c r="A21" s="104">
        <v>32</v>
      </c>
      <c r="B21" s="105"/>
      <c r="C21" s="106"/>
      <c r="D21" s="65" t="s">
        <v>21</v>
      </c>
      <c r="E21" s="8">
        <v>8398.25</v>
      </c>
      <c r="F21" s="9">
        <v>13000</v>
      </c>
      <c r="G21" s="9">
        <v>11000</v>
      </c>
      <c r="H21" s="9">
        <v>11000</v>
      </c>
      <c r="I21" s="9">
        <v>11000</v>
      </c>
    </row>
    <row r="22" spans="1:9" x14ac:dyDescent="0.25">
      <c r="A22" s="110" t="s">
        <v>91</v>
      </c>
      <c r="B22" s="111"/>
      <c r="C22" s="112"/>
      <c r="D22" s="64" t="s">
        <v>92</v>
      </c>
      <c r="E22" s="8">
        <f>SUM(E23)</f>
        <v>2145837.2999999998</v>
      </c>
      <c r="F22" s="8">
        <f t="shared" ref="F22:I22" si="7">SUM(F23)</f>
        <v>2571200</v>
      </c>
      <c r="G22" s="8">
        <f t="shared" si="7"/>
        <v>3053100</v>
      </c>
      <c r="H22" s="8">
        <f t="shared" si="7"/>
        <v>3189000</v>
      </c>
      <c r="I22" s="8">
        <f t="shared" si="7"/>
        <v>3217900</v>
      </c>
    </row>
    <row r="23" spans="1:9" x14ac:dyDescent="0.25">
      <c r="A23" s="101">
        <v>3</v>
      </c>
      <c r="B23" s="102"/>
      <c r="C23" s="103"/>
      <c r="D23" s="65" t="s">
        <v>10</v>
      </c>
      <c r="E23" s="8">
        <f>SUM(E24:E27)</f>
        <v>2145837.2999999998</v>
      </c>
      <c r="F23" s="8">
        <f t="shared" ref="F23:I23" si="8">SUM(F24:F27)</f>
        <v>2571200</v>
      </c>
      <c r="G23" s="8">
        <f t="shared" si="8"/>
        <v>3053100</v>
      </c>
      <c r="H23" s="8">
        <f t="shared" si="8"/>
        <v>3189000</v>
      </c>
      <c r="I23" s="8">
        <f t="shared" si="8"/>
        <v>3217900</v>
      </c>
    </row>
    <row r="24" spans="1:9" x14ac:dyDescent="0.25">
      <c r="A24" s="104">
        <v>31</v>
      </c>
      <c r="B24" s="105"/>
      <c r="C24" s="106"/>
      <c r="D24" s="65" t="s">
        <v>11</v>
      </c>
      <c r="E24" s="8">
        <v>2100074.77</v>
      </c>
      <c r="F24" s="9">
        <v>2494000</v>
      </c>
      <c r="G24" s="9">
        <v>2991100</v>
      </c>
      <c r="H24" s="9">
        <v>3127000</v>
      </c>
      <c r="I24" s="10">
        <v>3155900</v>
      </c>
    </row>
    <row r="25" spans="1:9" x14ac:dyDescent="0.25">
      <c r="A25" s="104">
        <v>32</v>
      </c>
      <c r="B25" s="105"/>
      <c r="C25" s="106"/>
      <c r="D25" s="65" t="s">
        <v>21</v>
      </c>
      <c r="E25" s="8">
        <v>40739.01</v>
      </c>
      <c r="F25" s="9">
        <v>62000</v>
      </c>
      <c r="G25" s="9">
        <v>62000</v>
      </c>
      <c r="H25" s="9">
        <v>62000</v>
      </c>
      <c r="I25" s="9">
        <v>62000</v>
      </c>
    </row>
    <row r="26" spans="1:9" x14ac:dyDescent="0.25">
      <c r="A26" s="104">
        <v>34</v>
      </c>
      <c r="B26" s="105"/>
      <c r="C26" s="106"/>
      <c r="D26" s="65" t="s">
        <v>67</v>
      </c>
      <c r="E26" s="8">
        <v>5023.5200000000004</v>
      </c>
      <c r="F26" s="9">
        <v>15000</v>
      </c>
      <c r="G26" s="9">
        <v>0</v>
      </c>
      <c r="H26" s="9">
        <v>0</v>
      </c>
      <c r="I26" s="9">
        <v>0</v>
      </c>
    </row>
    <row r="27" spans="1:9" ht="25.5" x14ac:dyDescent="0.25">
      <c r="A27" s="104">
        <v>37</v>
      </c>
      <c r="B27" s="105"/>
      <c r="C27" s="106"/>
      <c r="D27" s="65" t="s">
        <v>68</v>
      </c>
      <c r="E27" s="8">
        <v>0</v>
      </c>
      <c r="F27" s="9">
        <v>200</v>
      </c>
      <c r="G27" s="9">
        <v>0</v>
      </c>
      <c r="H27" s="9">
        <v>0</v>
      </c>
      <c r="I27" s="9">
        <v>0</v>
      </c>
    </row>
    <row r="28" spans="1:9" x14ac:dyDescent="0.25">
      <c r="A28" s="110" t="s">
        <v>93</v>
      </c>
      <c r="B28" s="111"/>
      <c r="C28" s="112"/>
      <c r="D28" s="64" t="s">
        <v>94</v>
      </c>
      <c r="E28" s="8">
        <f>SUM(E29)</f>
        <v>1875</v>
      </c>
      <c r="F28" s="8">
        <f t="shared" ref="F28:I28" si="9">SUM(F29)</f>
        <v>6000</v>
      </c>
      <c r="G28" s="8">
        <f t="shared" si="9"/>
        <v>0</v>
      </c>
      <c r="H28" s="8">
        <f t="shared" si="9"/>
        <v>0</v>
      </c>
      <c r="I28" s="8">
        <f t="shared" si="9"/>
        <v>0</v>
      </c>
    </row>
    <row r="29" spans="1:9" x14ac:dyDescent="0.25">
      <c r="A29" s="101">
        <v>3</v>
      </c>
      <c r="B29" s="102"/>
      <c r="C29" s="103"/>
      <c r="D29" s="65" t="s">
        <v>10</v>
      </c>
      <c r="E29" s="8">
        <f>SUM(E30:E31)</f>
        <v>1875</v>
      </c>
      <c r="F29" s="8">
        <f t="shared" ref="F29:I29" si="10">SUM(F30:F31)</f>
        <v>6000</v>
      </c>
      <c r="G29" s="8">
        <f t="shared" si="10"/>
        <v>0</v>
      </c>
      <c r="H29" s="8">
        <f t="shared" si="10"/>
        <v>0</v>
      </c>
      <c r="I29" s="8">
        <f t="shared" si="10"/>
        <v>0</v>
      </c>
    </row>
    <row r="30" spans="1:9" x14ac:dyDescent="0.25">
      <c r="A30" s="104">
        <v>32</v>
      </c>
      <c r="B30" s="105"/>
      <c r="C30" s="106"/>
      <c r="D30" s="65" t="s">
        <v>21</v>
      </c>
      <c r="E30" s="8">
        <v>1875</v>
      </c>
      <c r="F30" s="9">
        <v>6000</v>
      </c>
      <c r="G30" s="9">
        <v>0</v>
      </c>
      <c r="H30" s="9">
        <v>0</v>
      </c>
      <c r="I30" s="9">
        <v>0</v>
      </c>
    </row>
    <row r="31" spans="1:9" x14ac:dyDescent="0.25">
      <c r="A31" s="104">
        <v>38</v>
      </c>
      <c r="B31" s="105"/>
      <c r="C31" s="106"/>
      <c r="D31" s="65" t="s">
        <v>69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</row>
    <row r="32" spans="1:9" ht="24.75" customHeight="1" x14ac:dyDescent="0.25">
      <c r="A32" s="107" t="s">
        <v>95</v>
      </c>
      <c r="B32" s="108"/>
      <c r="C32" s="109"/>
      <c r="D32" s="63" t="s">
        <v>96</v>
      </c>
      <c r="E32" s="8">
        <f>SUM(E33,E37)</f>
        <v>274196.11</v>
      </c>
      <c r="F32" s="8">
        <f t="shared" ref="F32:I32" si="11">SUM(F33,F37)</f>
        <v>350600</v>
      </c>
      <c r="G32" s="8">
        <f t="shared" si="11"/>
        <v>302900</v>
      </c>
      <c r="H32" s="8">
        <f t="shared" si="11"/>
        <v>307500</v>
      </c>
      <c r="I32" s="8">
        <f t="shared" si="11"/>
        <v>319100</v>
      </c>
    </row>
    <row r="33" spans="1:9" x14ac:dyDescent="0.25">
      <c r="A33" s="110" t="s">
        <v>83</v>
      </c>
      <c r="B33" s="111"/>
      <c r="C33" s="112"/>
      <c r="D33" s="64" t="s">
        <v>84</v>
      </c>
      <c r="E33" s="8">
        <f>SUM(E34)</f>
        <v>229636.11</v>
      </c>
      <c r="F33" s="8">
        <f t="shared" ref="F33:I33" si="12">SUM(F34)</f>
        <v>286600</v>
      </c>
      <c r="G33" s="8">
        <f t="shared" si="12"/>
        <v>238900</v>
      </c>
      <c r="H33" s="8">
        <f t="shared" si="12"/>
        <v>243500</v>
      </c>
      <c r="I33" s="8">
        <f t="shared" si="12"/>
        <v>255100</v>
      </c>
    </row>
    <row r="34" spans="1:9" x14ac:dyDescent="0.25">
      <c r="A34" s="101">
        <v>3</v>
      </c>
      <c r="B34" s="102"/>
      <c r="C34" s="103"/>
      <c r="D34" s="65" t="s">
        <v>10</v>
      </c>
      <c r="E34" s="8">
        <f>SUM(E35:E36)</f>
        <v>229636.11</v>
      </c>
      <c r="F34" s="8">
        <f t="shared" ref="F34:I34" si="13">SUM(F35:F36)</f>
        <v>286600</v>
      </c>
      <c r="G34" s="8">
        <f t="shared" si="13"/>
        <v>238900</v>
      </c>
      <c r="H34" s="8">
        <f t="shared" si="13"/>
        <v>243500</v>
      </c>
      <c r="I34" s="8">
        <f t="shared" si="13"/>
        <v>255100</v>
      </c>
    </row>
    <row r="35" spans="1:9" x14ac:dyDescent="0.25">
      <c r="A35" s="104">
        <v>31</v>
      </c>
      <c r="B35" s="105"/>
      <c r="C35" s="106"/>
      <c r="D35" s="65" t="s">
        <v>11</v>
      </c>
      <c r="E35" s="8">
        <v>226543.93</v>
      </c>
      <c r="F35" s="9">
        <v>283500</v>
      </c>
      <c r="G35" s="9">
        <v>235800</v>
      </c>
      <c r="H35" s="9">
        <v>240300</v>
      </c>
      <c r="I35" s="10">
        <v>251800</v>
      </c>
    </row>
    <row r="36" spans="1:9" x14ac:dyDescent="0.25">
      <c r="A36" s="104">
        <v>32</v>
      </c>
      <c r="B36" s="105"/>
      <c r="C36" s="106"/>
      <c r="D36" s="65" t="s">
        <v>21</v>
      </c>
      <c r="E36" s="8">
        <v>3092.18</v>
      </c>
      <c r="F36" s="9">
        <v>3100</v>
      </c>
      <c r="G36" s="9">
        <v>3100</v>
      </c>
      <c r="H36" s="9">
        <v>3200</v>
      </c>
      <c r="I36" s="10">
        <v>3300</v>
      </c>
    </row>
    <row r="37" spans="1:9" ht="25.5" x14ac:dyDescent="0.25">
      <c r="A37" s="110" t="s">
        <v>89</v>
      </c>
      <c r="B37" s="111"/>
      <c r="C37" s="112"/>
      <c r="D37" s="64" t="s">
        <v>90</v>
      </c>
      <c r="E37" s="8">
        <f>SUM(E38)</f>
        <v>44560</v>
      </c>
      <c r="F37" s="8">
        <f t="shared" ref="F37:I37" si="14">SUM(F38)</f>
        <v>64000</v>
      </c>
      <c r="G37" s="8">
        <f t="shared" si="14"/>
        <v>64000</v>
      </c>
      <c r="H37" s="8">
        <f t="shared" si="14"/>
        <v>64000</v>
      </c>
      <c r="I37" s="8">
        <f t="shared" si="14"/>
        <v>64000</v>
      </c>
    </row>
    <row r="38" spans="1:9" x14ac:dyDescent="0.25">
      <c r="A38" s="101">
        <v>3</v>
      </c>
      <c r="B38" s="102"/>
      <c r="C38" s="103"/>
      <c r="D38" s="65" t="s">
        <v>10</v>
      </c>
      <c r="E38" s="8">
        <f>SUM(E39:E39)</f>
        <v>44560</v>
      </c>
      <c r="F38" s="8">
        <f>SUM(F39:F39)</f>
        <v>64000</v>
      </c>
      <c r="G38" s="8">
        <f>SUM(G39:G39)</f>
        <v>64000</v>
      </c>
      <c r="H38" s="8">
        <f>SUM(H39:H39)</f>
        <v>64000</v>
      </c>
      <c r="I38" s="8">
        <f>SUM(I39:I39)</f>
        <v>64000</v>
      </c>
    </row>
    <row r="39" spans="1:9" x14ac:dyDescent="0.25">
      <c r="A39" s="104">
        <v>31</v>
      </c>
      <c r="B39" s="105"/>
      <c r="C39" s="106"/>
      <c r="D39" s="65" t="s">
        <v>11</v>
      </c>
      <c r="E39" s="8">
        <v>44560</v>
      </c>
      <c r="F39" s="8">
        <v>64000</v>
      </c>
      <c r="G39" s="9">
        <v>64000</v>
      </c>
      <c r="H39" s="9">
        <v>64000</v>
      </c>
      <c r="I39" s="9">
        <v>64000</v>
      </c>
    </row>
    <row r="40" spans="1:9" ht="25.5" x14ac:dyDescent="0.25">
      <c r="A40" s="107" t="s">
        <v>97</v>
      </c>
      <c r="B40" s="108"/>
      <c r="C40" s="109"/>
      <c r="D40" s="63" t="s">
        <v>98</v>
      </c>
      <c r="E40" s="8">
        <f>SUM(E41,E44)</f>
        <v>131610.79</v>
      </c>
      <c r="F40" s="8">
        <f t="shared" ref="F40:I40" si="15">SUM(F41,F44)</f>
        <v>129800</v>
      </c>
      <c r="G40" s="8">
        <f t="shared" si="15"/>
        <v>145600</v>
      </c>
      <c r="H40" s="8">
        <f t="shared" si="15"/>
        <v>147000</v>
      </c>
      <c r="I40" s="8">
        <f t="shared" si="15"/>
        <v>150700</v>
      </c>
    </row>
    <row r="41" spans="1:9" x14ac:dyDescent="0.25">
      <c r="A41" s="110" t="s">
        <v>83</v>
      </c>
      <c r="B41" s="111"/>
      <c r="C41" s="112"/>
      <c r="D41" s="64" t="s">
        <v>84</v>
      </c>
      <c r="E41" s="8">
        <f>SUM(E42)</f>
        <v>87262.57</v>
      </c>
      <c r="F41" s="8">
        <f t="shared" ref="F41:I42" si="16">SUM(F42)</f>
        <v>69800</v>
      </c>
      <c r="G41" s="8">
        <f t="shared" si="16"/>
        <v>75600</v>
      </c>
      <c r="H41" s="8">
        <f t="shared" si="16"/>
        <v>77000</v>
      </c>
      <c r="I41" s="8">
        <f t="shared" si="16"/>
        <v>80700</v>
      </c>
    </row>
    <row r="42" spans="1:9" x14ac:dyDescent="0.25">
      <c r="A42" s="101">
        <v>3</v>
      </c>
      <c r="B42" s="102"/>
      <c r="C42" s="103"/>
      <c r="D42" s="65" t="s">
        <v>10</v>
      </c>
      <c r="E42" s="8">
        <f>SUM(E43)</f>
        <v>87262.57</v>
      </c>
      <c r="F42" s="8">
        <f t="shared" si="16"/>
        <v>69800</v>
      </c>
      <c r="G42" s="8">
        <f t="shared" si="16"/>
        <v>75600</v>
      </c>
      <c r="H42" s="8">
        <f t="shared" si="16"/>
        <v>77000</v>
      </c>
      <c r="I42" s="8">
        <f t="shared" si="16"/>
        <v>80700</v>
      </c>
    </row>
    <row r="43" spans="1:9" ht="25.5" x14ac:dyDescent="0.25">
      <c r="A43" s="104">
        <v>37</v>
      </c>
      <c r="B43" s="105"/>
      <c r="C43" s="106"/>
      <c r="D43" s="65" t="s">
        <v>68</v>
      </c>
      <c r="E43" s="8">
        <v>87262.57</v>
      </c>
      <c r="F43" s="8">
        <v>69800</v>
      </c>
      <c r="G43" s="9">
        <v>75600</v>
      </c>
      <c r="H43" s="9">
        <v>77000</v>
      </c>
      <c r="I43" s="10">
        <v>80700</v>
      </c>
    </row>
    <row r="44" spans="1:9" x14ac:dyDescent="0.25">
      <c r="A44" s="110" t="s">
        <v>91</v>
      </c>
      <c r="B44" s="111"/>
      <c r="C44" s="112"/>
      <c r="D44" s="64" t="s">
        <v>92</v>
      </c>
      <c r="E44" s="8">
        <f>SUM(E45)</f>
        <v>44348.22</v>
      </c>
      <c r="F44" s="8">
        <f t="shared" ref="F44:I45" si="17">SUM(F45)</f>
        <v>60000</v>
      </c>
      <c r="G44" s="8">
        <f t="shared" si="17"/>
        <v>70000</v>
      </c>
      <c r="H44" s="8">
        <f t="shared" si="17"/>
        <v>70000</v>
      </c>
      <c r="I44" s="8">
        <f t="shared" si="17"/>
        <v>70000</v>
      </c>
    </row>
    <row r="45" spans="1:9" x14ac:dyDescent="0.25">
      <c r="A45" s="101">
        <v>4</v>
      </c>
      <c r="B45" s="102"/>
      <c r="C45" s="103"/>
      <c r="D45" s="65" t="s">
        <v>12</v>
      </c>
      <c r="E45" s="8">
        <f>SUM(E46)</f>
        <v>44348.22</v>
      </c>
      <c r="F45" s="8">
        <f t="shared" si="17"/>
        <v>60000</v>
      </c>
      <c r="G45" s="8">
        <f t="shared" si="17"/>
        <v>70000</v>
      </c>
      <c r="H45" s="8">
        <f t="shared" si="17"/>
        <v>70000</v>
      </c>
      <c r="I45" s="8">
        <f t="shared" si="17"/>
        <v>70000</v>
      </c>
    </row>
    <row r="46" spans="1:9" ht="25.5" x14ac:dyDescent="0.25">
      <c r="A46" s="104">
        <v>42</v>
      </c>
      <c r="B46" s="105"/>
      <c r="C46" s="106"/>
      <c r="D46" s="65" t="s">
        <v>29</v>
      </c>
      <c r="E46" s="8">
        <v>44348.22</v>
      </c>
      <c r="F46" s="9">
        <v>60000</v>
      </c>
      <c r="G46" s="9">
        <v>70000</v>
      </c>
      <c r="H46" s="9">
        <v>70000</v>
      </c>
      <c r="I46" s="9">
        <v>70000</v>
      </c>
    </row>
    <row r="47" spans="1:9" x14ac:dyDescent="0.25">
      <c r="A47" s="107" t="s">
        <v>99</v>
      </c>
      <c r="B47" s="108"/>
      <c r="C47" s="109"/>
      <c r="D47" s="63" t="s">
        <v>100</v>
      </c>
      <c r="E47" s="8">
        <f>SUM(E48,E53,E56)</f>
        <v>214404.5</v>
      </c>
      <c r="F47" s="8">
        <f t="shared" ref="F47:I47" si="18">SUM(F48,F53,F56)</f>
        <v>266400</v>
      </c>
      <c r="G47" s="8">
        <f t="shared" si="18"/>
        <v>262800</v>
      </c>
      <c r="H47" s="8">
        <f t="shared" si="18"/>
        <v>265400</v>
      </c>
      <c r="I47" s="8">
        <f t="shared" si="18"/>
        <v>267900</v>
      </c>
    </row>
    <row r="48" spans="1:9" x14ac:dyDescent="0.25">
      <c r="A48" s="110" t="s">
        <v>83</v>
      </c>
      <c r="B48" s="111"/>
      <c r="C48" s="112"/>
      <c r="D48" s="64" t="s">
        <v>84</v>
      </c>
      <c r="E48" s="8">
        <f>SUM(E49,E51)</f>
        <v>60523.490000000005</v>
      </c>
      <c r="F48" s="8">
        <f t="shared" ref="F48:I48" si="19">SUM(F49,F51)</f>
        <v>26300</v>
      </c>
      <c r="G48" s="8">
        <f t="shared" si="19"/>
        <v>31700</v>
      </c>
      <c r="H48" s="8">
        <f t="shared" si="19"/>
        <v>32300</v>
      </c>
      <c r="I48" s="8">
        <f t="shared" si="19"/>
        <v>33800</v>
      </c>
    </row>
    <row r="49" spans="1:9" x14ac:dyDescent="0.25">
      <c r="A49" s="101">
        <v>3</v>
      </c>
      <c r="B49" s="102"/>
      <c r="C49" s="103"/>
      <c r="D49" s="65" t="s">
        <v>10</v>
      </c>
      <c r="E49" s="8">
        <f>SUM(E50)</f>
        <v>41206.83</v>
      </c>
      <c r="F49" s="8">
        <f t="shared" ref="F49:I49" si="20">SUM(F50)</f>
        <v>23600</v>
      </c>
      <c r="G49" s="8">
        <f t="shared" si="20"/>
        <v>31200</v>
      </c>
      <c r="H49" s="8">
        <f t="shared" si="20"/>
        <v>31800</v>
      </c>
      <c r="I49" s="8">
        <f t="shared" si="20"/>
        <v>33300</v>
      </c>
    </row>
    <row r="50" spans="1:9" x14ac:dyDescent="0.25">
      <c r="A50" s="104">
        <v>32</v>
      </c>
      <c r="B50" s="105"/>
      <c r="C50" s="106"/>
      <c r="D50" s="65" t="s">
        <v>21</v>
      </c>
      <c r="E50" s="8">
        <v>41206.83</v>
      </c>
      <c r="F50" s="9">
        <v>23600</v>
      </c>
      <c r="G50" s="9">
        <v>31200</v>
      </c>
      <c r="H50" s="9">
        <v>31800</v>
      </c>
      <c r="I50" s="10">
        <v>33300</v>
      </c>
    </row>
    <row r="51" spans="1:9" x14ac:dyDescent="0.25">
      <c r="A51" s="101">
        <v>4</v>
      </c>
      <c r="B51" s="102"/>
      <c r="C51" s="103"/>
      <c r="D51" s="65" t="s">
        <v>12</v>
      </c>
      <c r="E51" s="8">
        <f>SUM(E52)</f>
        <v>19316.66</v>
      </c>
      <c r="F51" s="8">
        <f t="shared" ref="F51:I51" si="21">SUM(F52)</f>
        <v>2700</v>
      </c>
      <c r="G51" s="8">
        <f t="shared" si="21"/>
        <v>500</v>
      </c>
      <c r="H51" s="8">
        <f t="shared" si="21"/>
        <v>500</v>
      </c>
      <c r="I51" s="8">
        <f t="shared" si="21"/>
        <v>500</v>
      </c>
    </row>
    <row r="52" spans="1:9" ht="25.5" x14ac:dyDescent="0.25">
      <c r="A52" s="104">
        <v>42</v>
      </c>
      <c r="B52" s="105"/>
      <c r="C52" s="106"/>
      <c r="D52" s="65" t="s">
        <v>29</v>
      </c>
      <c r="E52" s="8">
        <v>19316.66</v>
      </c>
      <c r="F52" s="9">
        <v>2700</v>
      </c>
      <c r="G52" s="9">
        <v>500</v>
      </c>
      <c r="H52" s="9">
        <v>500</v>
      </c>
      <c r="I52" s="10">
        <v>500</v>
      </c>
    </row>
    <row r="53" spans="1:9" ht="25.5" x14ac:dyDescent="0.25">
      <c r="A53" s="110" t="s">
        <v>89</v>
      </c>
      <c r="B53" s="111"/>
      <c r="C53" s="112"/>
      <c r="D53" s="64" t="s">
        <v>90</v>
      </c>
      <c r="E53" s="8">
        <f>SUM(E54)</f>
        <v>24823.55</v>
      </c>
      <c r="F53" s="8">
        <f t="shared" ref="F53:I54" si="22">SUM(F54)</f>
        <v>54000</v>
      </c>
      <c r="G53" s="8">
        <f t="shared" si="22"/>
        <v>45000</v>
      </c>
      <c r="H53" s="8">
        <f t="shared" si="22"/>
        <v>47000</v>
      </c>
      <c r="I53" s="8">
        <f t="shared" si="22"/>
        <v>48000</v>
      </c>
    </row>
    <row r="54" spans="1:9" x14ac:dyDescent="0.25">
      <c r="A54" s="101">
        <v>3</v>
      </c>
      <c r="B54" s="102"/>
      <c r="C54" s="103"/>
      <c r="D54" s="65" t="s">
        <v>10</v>
      </c>
      <c r="E54" s="8">
        <f>SUM(E55)</f>
        <v>24823.55</v>
      </c>
      <c r="F54" s="8">
        <f t="shared" si="22"/>
        <v>54000</v>
      </c>
      <c r="G54" s="8">
        <f t="shared" si="22"/>
        <v>45000</v>
      </c>
      <c r="H54" s="8">
        <f t="shared" si="22"/>
        <v>47000</v>
      </c>
      <c r="I54" s="8">
        <f t="shared" si="22"/>
        <v>48000</v>
      </c>
    </row>
    <row r="55" spans="1:9" x14ac:dyDescent="0.25">
      <c r="A55" s="104">
        <v>32</v>
      </c>
      <c r="B55" s="105"/>
      <c r="C55" s="106"/>
      <c r="D55" s="65" t="s">
        <v>21</v>
      </c>
      <c r="E55" s="8">
        <v>24823.55</v>
      </c>
      <c r="F55" s="9">
        <v>54000</v>
      </c>
      <c r="G55" s="9">
        <v>45000</v>
      </c>
      <c r="H55" s="9">
        <v>47000</v>
      </c>
      <c r="I55" s="9">
        <v>48000</v>
      </c>
    </row>
    <row r="56" spans="1:9" x14ac:dyDescent="0.25">
      <c r="A56" s="110" t="s">
        <v>91</v>
      </c>
      <c r="B56" s="111"/>
      <c r="C56" s="112"/>
      <c r="D56" s="64" t="s">
        <v>92</v>
      </c>
      <c r="E56" s="8">
        <f>SUM(E57)</f>
        <v>129057.46</v>
      </c>
      <c r="F56" s="8">
        <f t="shared" ref="F56:I56" si="23">SUM(F57)</f>
        <v>186100</v>
      </c>
      <c r="G56" s="8">
        <f t="shared" si="23"/>
        <v>186100</v>
      </c>
      <c r="H56" s="8">
        <f t="shared" si="23"/>
        <v>186100</v>
      </c>
      <c r="I56" s="8">
        <f t="shared" si="23"/>
        <v>186100</v>
      </c>
    </row>
    <row r="57" spans="1:9" x14ac:dyDescent="0.25">
      <c r="A57" s="101">
        <v>3</v>
      </c>
      <c r="B57" s="102"/>
      <c r="C57" s="103"/>
      <c r="D57" s="65" t="s">
        <v>10</v>
      </c>
      <c r="E57" s="8">
        <f>SUM(E58:E58)</f>
        <v>129057.46</v>
      </c>
      <c r="F57" s="8">
        <f>SUM(F58:F58)</f>
        <v>186100</v>
      </c>
      <c r="G57" s="8">
        <f>SUM(G58:G58)</f>
        <v>186100</v>
      </c>
      <c r="H57" s="8">
        <f>SUM(H58:H58)</f>
        <v>186100</v>
      </c>
      <c r="I57" s="8">
        <f>SUM(I58:I58)</f>
        <v>186100</v>
      </c>
    </row>
    <row r="58" spans="1:9" x14ac:dyDescent="0.25">
      <c r="A58" s="104">
        <v>32</v>
      </c>
      <c r="B58" s="105"/>
      <c r="C58" s="106"/>
      <c r="D58" s="65" t="s">
        <v>21</v>
      </c>
      <c r="E58" s="8">
        <v>129057.46</v>
      </c>
      <c r="F58" s="9">
        <v>186100</v>
      </c>
      <c r="G58" s="9">
        <v>186100</v>
      </c>
      <c r="H58" s="9">
        <v>186100</v>
      </c>
      <c r="I58" s="9">
        <v>186100</v>
      </c>
    </row>
    <row r="59" spans="1:9" ht="25.5" x14ac:dyDescent="0.25">
      <c r="A59" s="107" t="s">
        <v>102</v>
      </c>
      <c r="B59" s="108"/>
      <c r="C59" s="109"/>
      <c r="D59" s="63" t="s">
        <v>101</v>
      </c>
      <c r="E59" s="8">
        <f>SUM(E60,E67,E64)</f>
        <v>15171.170000000002</v>
      </c>
      <c r="F59" s="8">
        <f>SUM(F60,F64)</f>
        <v>28200</v>
      </c>
      <c r="G59" s="8">
        <f>SUM(G60,G64)</f>
        <v>31080</v>
      </c>
      <c r="H59" s="8">
        <f>SUM(H60,H64)</f>
        <v>31400</v>
      </c>
      <c r="I59" s="8">
        <f>SUM(I60,I64)</f>
        <v>32200</v>
      </c>
    </row>
    <row r="60" spans="1:9" x14ac:dyDescent="0.25">
      <c r="A60" s="110" t="s">
        <v>83</v>
      </c>
      <c r="B60" s="111"/>
      <c r="C60" s="112"/>
      <c r="D60" s="64" t="s">
        <v>84</v>
      </c>
      <c r="E60" s="8">
        <f>SUM(E61)</f>
        <v>8599.8100000000013</v>
      </c>
      <c r="F60" s="8">
        <f t="shared" ref="F60:I60" si="24">SUM(F61)</f>
        <v>13200</v>
      </c>
      <c r="G60" s="8">
        <f t="shared" si="24"/>
        <v>16080</v>
      </c>
      <c r="H60" s="8">
        <f t="shared" si="24"/>
        <v>16400</v>
      </c>
      <c r="I60" s="8">
        <f t="shared" si="24"/>
        <v>17200</v>
      </c>
    </row>
    <row r="61" spans="1:9" x14ac:dyDescent="0.25">
      <c r="A61" s="101">
        <v>3</v>
      </c>
      <c r="B61" s="102"/>
      <c r="C61" s="103"/>
      <c r="D61" s="65" t="s">
        <v>10</v>
      </c>
      <c r="E61" s="8">
        <f>SUM(E62:E63)</f>
        <v>8599.8100000000013</v>
      </c>
      <c r="F61" s="8">
        <f>SUM(F62:F63)</f>
        <v>13200</v>
      </c>
      <c r="G61" s="8">
        <f>SUM(G62:G63)</f>
        <v>16080</v>
      </c>
      <c r="H61" s="8">
        <f>SUM(H62:H63)</f>
        <v>16400</v>
      </c>
      <c r="I61" s="8">
        <f>SUM(I62:I63)</f>
        <v>17200</v>
      </c>
    </row>
    <row r="62" spans="1:9" x14ac:dyDescent="0.25">
      <c r="A62" s="104">
        <v>32</v>
      </c>
      <c r="B62" s="105"/>
      <c r="C62" s="106"/>
      <c r="D62" s="65" t="s">
        <v>21</v>
      </c>
      <c r="E62" s="8">
        <v>6949.81</v>
      </c>
      <c r="F62" s="9">
        <v>12600</v>
      </c>
      <c r="G62" s="9">
        <v>15480</v>
      </c>
      <c r="H62" s="9">
        <v>15800</v>
      </c>
      <c r="I62" s="10">
        <v>16600</v>
      </c>
    </row>
    <row r="63" spans="1:9" ht="25.5" x14ac:dyDescent="0.25">
      <c r="A63" s="104">
        <v>37</v>
      </c>
      <c r="B63" s="105"/>
      <c r="C63" s="106"/>
      <c r="D63" s="65" t="s">
        <v>68</v>
      </c>
      <c r="E63" s="8">
        <v>1650</v>
      </c>
      <c r="F63" s="9">
        <v>600</v>
      </c>
      <c r="G63" s="9">
        <v>600</v>
      </c>
      <c r="H63" s="9">
        <v>600</v>
      </c>
      <c r="I63" s="9">
        <v>600</v>
      </c>
    </row>
    <row r="64" spans="1:9" ht="25.5" x14ac:dyDescent="0.25">
      <c r="A64" s="110" t="s">
        <v>89</v>
      </c>
      <c r="B64" s="111"/>
      <c r="C64" s="112"/>
      <c r="D64" s="64" t="s">
        <v>90</v>
      </c>
      <c r="E64" s="8">
        <f>SUM(E65)</f>
        <v>4740</v>
      </c>
      <c r="F64" s="8">
        <f t="shared" ref="F64:I65" si="25">SUM(F65)</f>
        <v>15000</v>
      </c>
      <c r="G64" s="8">
        <f t="shared" si="25"/>
        <v>15000</v>
      </c>
      <c r="H64" s="8">
        <f t="shared" si="25"/>
        <v>15000</v>
      </c>
      <c r="I64" s="8">
        <f t="shared" si="25"/>
        <v>15000</v>
      </c>
    </row>
    <row r="65" spans="1:9" x14ac:dyDescent="0.25">
      <c r="A65" s="101">
        <v>3</v>
      </c>
      <c r="B65" s="102"/>
      <c r="C65" s="103"/>
      <c r="D65" s="65" t="s">
        <v>10</v>
      </c>
      <c r="E65" s="8">
        <f>SUM(E66)</f>
        <v>4740</v>
      </c>
      <c r="F65" s="8">
        <f t="shared" si="25"/>
        <v>15000</v>
      </c>
      <c r="G65" s="8">
        <f t="shared" si="25"/>
        <v>15000</v>
      </c>
      <c r="H65" s="8">
        <f t="shared" si="25"/>
        <v>15000</v>
      </c>
      <c r="I65" s="8">
        <f t="shared" si="25"/>
        <v>15000</v>
      </c>
    </row>
    <row r="66" spans="1:9" x14ac:dyDescent="0.25">
      <c r="A66" s="104">
        <v>32</v>
      </c>
      <c r="B66" s="105"/>
      <c r="C66" s="106"/>
      <c r="D66" s="65" t="s">
        <v>21</v>
      </c>
      <c r="E66" s="8">
        <v>4740</v>
      </c>
      <c r="F66" s="9">
        <v>15000</v>
      </c>
      <c r="G66" s="9">
        <v>15000</v>
      </c>
      <c r="H66" s="9">
        <v>15000</v>
      </c>
      <c r="I66" s="9">
        <v>15000</v>
      </c>
    </row>
    <row r="67" spans="1:9" x14ac:dyDescent="0.25">
      <c r="A67" s="110" t="s">
        <v>91</v>
      </c>
      <c r="B67" s="111"/>
      <c r="C67" s="112"/>
      <c r="D67" s="77" t="s">
        <v>92</v>
      </c>
      <c r="E67" s="8">
        <f>SUM(E68)</f>
        <v>1831.36</v>
      </c>
      <c r="F67" s="8">
        <f t="shared" ref="F67:I67" si="26">SUM(F68)</f>
        <v>0</v>
      </c>
      <c r="G67" s="8">
        <f t="shared" si="26"/>
        <v>0</v>
      </c>
      <c r="H67" s="8">
        <f t="shared" si="26"/>
        <v>0</v>
      </c>
      <c r="I67" s="8">
        <f t="shared" si="26"/>
        <v>0</v>
      </c>
    </row>
    <row r="68" spans="1:9" x14ac:dyDescent="0.25">
      <c r="A68" s="101">
        <v>3</v>
      </c>
      <c r="B68" s="102"/>
      <c r="C68" s="103"/>
      <c r="D68" s="76" t="s">
        <v>10</v>
      </c>
      <c r="E68" s="8">
        <f>SUM(E69:E69)</f>
        <v>1831.36</v>
      </c>
      <c r="F68" s="8">
        <f>SUM(F69:F69)</f>
        <v>0</v>
      </c>
      <c r="G68" s="8">
        <f>SUM(G69:G69)</f>
        <v>0</v>
      </c>
      <c r="H68" s="8">
        <f>SUM(H69:H69)</f>
        <v>0</v>
      </c>
      <c r="I68" s="8">
        <f>SUM(I69:I69)</f>
        <v>0</v>
      </c>
    </row>
    <row r="69" spans="1:9" x14ac:dyDescent="0.25">
      <c r="A69" s="104">
        <v>32</v>
      </c>
      <c r="B69" s="105"/>
      <c r="C69" s="106"/>
      <c r="D69" s="76" t="s">
        <v>21</v>
      </c>
      <c r="E69" s="8">
        <v>1831.36</v>
      </c>
      <c r="F69" s="9">
        <v>0</v>
      </c>
      <c r="G69" s="9">
        <v>0</v>
      </c>
      <c r="H69" s="9">
        <v>0</v>
      </c>
      <c r="I69" s="10">
        <v>0</v>
      </c>
    </row>
    <row r="70" spans="1:9" x14ac:dyDescent="0.25">
      <c r="A70" s="107" t="s">
        <v>103</v>
      </c>
      <c r="B70" s="108"/>
      <c r="C70" s="109"/>
      <c r="D70" s="63" t="s">
        <v>104</v>
      </c>
      <c r="E70" s="8">
        <f>SUM(E71)</f>
        <v>0</v>
      </c>
      <c r="F70" s="8">
        <f t="shared" ref="F70:I72" si="27">SUM(F71)</f>
        <v>11700</v>
      </c>
      <c r="G70" s="8">
        <f t="shared" si="27"/>
        <v>11700</v>
      </c>
      <c r="H70" s="8">
        <f t="shared" si="27"/>
        <v>11900</v>
      </c>
      <c r="I70" s="8">
        <f t="shared" si="27"/>
        <v>12500</v>
      </c>
    </row>
    <row r="71" spans="1:9" x14ac:dyDescent="0.25">
      <c r="A71" s="110" t="s">
        <v>83</v>
      </c>
      <c r="B71" s="111"/>
      <c r="C71" s="112"/>
      <c r="D71" s="64" t="s">
        <v>84</v>
      </c>
      <c r="E71" s="8">
        <f>SUM(E72)</f>
        <v>0</v>
      </c>
      <c r="F71" s="8">
        <f t="shared" si="27"/>
        <v>11700</v>
      </c>
      <c r="G71" s="8">
        <f t="shared" si="27"/>
        <v>11700</v>
      </c>
      <c r="H71" s="8">
        <f t="shared" si="27"/>
        <v>11900</v>
      </c>
      <c r="I71" s="8">
        <f t="shared" si="27"/>
        <v>12500</v>
      </c>
    </row>
    <row r="72" spans="1:9" x14ac:dyDescent="0.25">
      <c r="A72" s="101">
        <v>3</v>
      </c>
      <c r="B72" s="102"/>
      <c r="C72" s="103"/>
      <c r="D72" s="65" t="s">
        <v>10</v>
      </c>
      <c r="E72" s="8">
        <f>SUM(E73)</f>
        <v>0</v>
      </c>
      <c r="F72" s="8">
        <f t="shared" si="27"/>
        <v>11700</v>
      </c>
      <c r="G72" s="8">
        <f t="shared" si="27"/>
        <v>11700</v>
      </c>
      <c r="H72" s="8">
        <f t="shared" si="27"/>
        <v>11900</v>
      </c>
      <c r="I72" s="8">
        <f t="shared" si="27"/>
        <v>12500</v>
      </c>
    </row>
    <row r="73" spans="1:9" x14ac:dyDescent="0.25">
      <c r="A73" s="104">
        <v>32</v>
      </c>
      <c r="B73" s="105"/>
      <c r="C73" s="106"/>
      <c r="D73" s="74" t="s">
        <v>21</v>
      </c>
      <c r="E73" s="8">
        <v>0</v>
      </c>
      <c r="F73" s="9">
        <v>11700</v>
      </c>
      <c r="G73" s="9">
        <v>11700</v>
      </c>
      <c r="H73" s="9">
        <v>11900</v>
      </c>
      <c r="I73" s="9">
        <v>12500</v>
      </c>
    </row>
    <row r="74" spans="1:9" x14ac:dyDescent="0.25">
      <c r="A74" s="107" t="s">
        <v>105</v>
      </c>
      <c r="B74" s="108"/>
      <c r="C74" s="109"/>
      <c r="D74" s="63" t="s">
        <v>106</v>
      </c>
      <c r="E74" s="8">
        <f>SUM(E75)</f>
        <v>16257.39</v>
      </c>
      <c r="F74" s="8">
        <f t="shared" ref="F74:I75" si="28">SUM(F75)</f>
        <v>21500</v>
      </c>
      <c r="G74" s="8">
        <f t="shared" si="28"/>
        <v>20300</v>
      </c>
      <c r="H74" s="8">
        <f t="shared" si="28"/>
        <v>20700</v>
      </c>
      <c r="I74" s="8">
        <f t="shared" si="28"/>
        <v>21600</v>
      </c>
    </row>
    <row r="75" spans="1:9" x14ac:dyDescent="0.25">
      <c r="A75" s="110" t="s">
        <v>83</v>
      </c>
      <c r="B75" s="111"/>
      <c r="C75" s="112"/>
      <c r="D75" s="64" t="s">
        <v>84</v>
      </c>
      <c r="E75" s="8">
        <f>SUM(E76)</f>
        <v>16257.39</v>
      </c>
      <c r="F75" s="8">
        <f t="shared" si="28"/>
        <v>21500</v>
      </c>
      <c r="G75" s="8">
        <f t="shared" si="28"/>
        <v>20300</v>
      </c>
      <c r="H75" s="8">
        <f t="shared" si="28"/>
        <v>20700</v>
      </c>
      <c r="I75" s="8">
        <f t="shared" si="28"/>
        <v>21600</v>
      </c>
    </row>
    <row r="76" spans="1:9" x14ac:dyDescent="0.25">
      <c r="A76" s="101">
        <v>3</v>
      </c>
      <c r="B76" s="102"/>
      <c r="C76" s="103"/>
      <c r="D76" s="65" t="s">
        <v>10</v>
      </c>
      <c r="E76" s="8">
        <f>SUM(E77:E78)</f>
        <v>16257.39</v>
      </c>
      <c r="F76" s="8">
        <f t="shared" ref="F76:I76" si="29">SUM(F77:F78)</f>
        <v>21500</v>
      </c>
      <c r="G76" s="8">
        <f t="shared" si="29"/>
        <v>20300</v>
      </c>
      <c r="H76" s="8">
        <f t="shared" si="29"/>
        <v>20700</v>
      </c>
      <c r="I76" s="8">
        <f t="shared" si="29"/>
        <v>21600</v>
      </c>
    </row>
    <row r="77" spans="1:9" x14ac:dyDescent="0.25">
      <c r="A77" s="104">
        <v>31</v>
      </c>
      <c r="B77" s="105"/>
      <c r="C77" s="106"/>
      <c r="D77" s="65" t="s">
        <v>11</v>
      </c>
      <c r="E77" s="8">
        <v>15657.85</v>
      </c>
      <c r="F77" s="9">
        <v>20600</v>
      </c>
      <c r="G77" s="9">
        <v>19400</v>
      </c>
      <c r="H77" s="9">
        <v>19800</v>
      </c>
      <c r="I77" s="10">
        <v>20700</v>
      </c>
    </row>
    <row r="78" spans="1:9" x14ac:dyDescent="0.25">
      <c r="A78" s="104">
        <v>32</v>
      </c>
      <c r="B78" s="105"/>
      <c r="C78" s="106"/>
      <c r="D78" s="65" t="s">
        <v>21</v>
      </c>
      <c r="E78" s="8">
        <v>599.54</v>
      </c>
      <c r="F78" s="9">
        <v>900</v>
      </c>
      <c r="G78" s="9">
        <v>900</v>
      </c>
      <c r="H78" s="9">
        <v>900</v>
      </c>
      <c r="I78" s="9">
        <v>900</v>
      </c>
    </row>
    <row r="79" spans="1:9" x14ac:dyDescent="0.25">
      <c r="A79" s="107" t="s">
        <v>107</v>
      </c>
      <c r="B79" s="108"/>
      <c r="C79" s="109"/>
      <c r="D79" s="63" t="s">
        <v>108</v>
      </c>
      <c r="E79" s="8">
        <f>SUM(E80)</f>
        <v>67400.38</v>
      </c>
      <c r="F79" s="8">
        <f t="shared" ref="F79:I80" si="30">SUM(F80)</f>
        <v>108700</v>
      </c>
      <c r="G79" s="8">
        <f t="shared" si="30"/>
        <v>143680</v>
      </c>
      <c r="H79" s="8">
        <f t="shared" si="30"/>
        <v>146430</v>
      </c>
      <c r="I79" s="8">
        <f t="shared" si="30"/>
        <v>153330</v>
      </c>
    </row>
    <row r="80" spans="1:9" x14ac:dyDescent="0.25">
      <c r="A80" s="110" t="s">
        <v>83</v>
      </c>
      <c r="B80" s="111"/>
      <c r="C80" s="112"/>
      <c r="D80" s="64" t="s">
        <v>84</v>
      </c>
      <c r="E80" s="8">
        <f>SUM(E81)</f>
        <v>67400.38</v>
      </c>
      <c r="F80" s="8">
        <f t="shared" si="30"/>
        <v>108700</v>
      </c>
      <c r="G80" s="8">
        <f t="shared" si="30"/>
        <v>143680</v>
      </c>
      <c r="H80" s="8">
        <f t="shared" si="30"/>
        <v>146430</v>
      </c>
      <c r="I80" s="8">
        <f t="shared" si="30"/>
        <v>153330</v>
      </c>
    </row>
    <row r="81" spans="1:9" x14ac:dyDescent="0.25">
      <c r="A81" s="101">
        <v>3</v>
      </c>
      <c r="B81" s="102"/>
      <c r="C81" s="103"/>
      <c r="D81" s="65" t="s">
        <v>10</v>
      </c>
      <c r="E81" s="8">
        <f>SUM(E82:E83)</f>
        <v>67400.38</v>
      </c>
      <c r="F81" s="8">
        <f t="shared" ref="F81:I81" si="31">SUM(F82:F83)</f>
        <v>108700</v>
      </c>
      <c r="G81" s="8">
        <f t="shared" si="31"/>
        <v>143680</v>
      </c>
      <c r="H81" s="8">
        <f t="shared" si="31"/>
        <v>146430</v>
      </c>
      <c r="I81" s="8">
        <f t="shared" si="31"/>
        <v>153330</v>
      </c>
    </row>
    <row r="82" spans="1:9" x14ac:dyDescent="0.25">
      <c r="A82" s="104">
        <v>31</v>
      </c>
      <c r="B82" s="105"/>
      <c r="C82" s="106"/>
      <c r="D82" s="65" t="s">
        <v>11</v>
      </c>
      <c r="E82" s="8">
        <v>54958.1</v>
      </c>
      <c r="F82" s="9">
        <v>103900</v>
      </c>
      <c r="G82" s="9">
        <v>140000</v>
      </c>
      <c r="H82" s="9">
        <v>142700</v>
      </c>
      <c r="I82" s="10">
        <v>149500</v>
      </c>
    </row>
    <row r="83" spans="1:9" x14ac:dyDescent="0.25">
      <c r="A83" s="104">
        <v>32</v>
      </c>
      <c r="B83" s="105"/>
      <c r="C83" s="106"/>
      <c r="D83" s="65" t="s">
        <v>21</v>
      </c>
      <c r="E83" s="8">
        <v>12442.28</v>
      </c>
      <c r="F83" s="9">
        <v>4800</v>
      </c>
      <c r="G83" s="9">
        <v>3680</v>
      </c>
      <c r="H83" s="9">
        <v>3730</v>
      </c>
      <c r="I83" s="10">
        <v>3830</v>
      </c>
    </row>
    <row r="84" spans="1:9" ht="25.5" x14ac:dyDescent="0.25">
      <c r="A84" s="107" t="s">
        <v>109</v>
      </c>
      <c r="B84" s="108"/>
      <c r="C84" s="109"/>
      <c r="D84" s="63" t="s">
        <v>110</v>
      </c>
      <c r="E84" s="8">
        <f>SUM(E85,E90,E93,E101,E98)</f>
        <v>78549.889999999985</v>
      </c>
      <c r="F84" s="8">
        <f>SUM(F85,F90,F93,F101,F98)</f>
        <v>343750</v>
      </c>
      <c r="G84" s="8">
        <f>SUM(G85,G90,G93,G101,G98)</f>
        <v>35500</v>
      </c>
      <c r="H84" s="8">
        <f>SUM(H85,H90,H93,H101,H98)</f>
        <v>35900</v>
      </c>
      <c r="I84" s="8">
        <f>SUM(I85,I90,I93,I101,I98)</f>
        <v>37200</v>
      </c>
    </row>
    <row r="85" spans="1:9" x14ac:dyDescent="0.25">
      <c r="A85" s="110" t="s">
        <v>83</v>
      </c>
      <c r="B85" s="111"/>
      <c r="C85" s="112"/>
      <c r="D85" s="64" t="s">
        <v>84</v>
      </c>
      <c r="E85" s="8">
        <f>SUM(E86,E88)</f>
        <v>37244.14</v>
      </c>
      <c r="F85" s="8">
        <f t="shared" ref="F85:I85" si="32">SUM(F86,F88)</f>
        <v>337450</v>
      </c>
      <c r="G85" s="8">
        <f t="shared" si="32"/>
        <v>15600</v>
      </c>
      <c r="H85" s="8">
        <f t="shared" si="32"/>
        <v>15900</v>
      </c>
      <c r="I85" s="8">
        <f t="shared" si="32"/>
        <v>16700</v>
      </c>
    </row>
    <row r="86" spans="1:9" x14ac:dyDescent="0.25">
      <c r="A86" s="101">
        <v>3</v>
      </c>
      <c r="B86" s="102"/>
      <c r="C86" s="103"/>
      <c r="D86" s="65" t="s">
        <v>10</v>
      </c>
      <c r="E86" s="8">
        <f>SUM(E87)</f>
        <v>35683.379999999997</v>
      </c>
      <c r="F86" s="8">
        <f t="shared" ref="F86:I86" si="33">SUM(F87)</f>
        <v>314950</v>
      </c>
      <c r="G86" s="8">
        <f t="shared" si="33"/>
        <v>13900</v>
      </c>
      <c r="H86" s="8">
        <f t="shared" si="33"/>
        <v>14200</v>
      </c>
      <c r="I86" s="8">
        <f t="shared" si="33"/>
        <v>14900</v>
      </c>
    </row>
    <row r="87" spans="1:9" x14ac:dyDescent="0.25">
      <c r="A87" s="104">
        <v>32</v>
      </c>
      <c r="B87" s="105"/>
      <c r="C87" s="106"/>
      <c r="D87" s="65" t="s">
        <v>21</v>
      </c>
      <c r="E87" s="8">
        <v>35683.379999999997</v>
      </c>
      <c r="F87" s="9">
        <v>314950</v>
      </c>
      <c r="G87" s="9">
        <v>13900</v>
      </c>
      <c r="H87" s="9">
        <v>14200</v>
      </c>
      <c r="I87" s="10">
        <v>14900</v>
      </c>
    </row>
    <row r="88" spans="1:9" x14ac:dyDescent="0.25">
      <c r="A88" s="101">
        <v>4</v>
      </c>
      <c r="B88" s="102"/>
      <c r="C88" s="103"/>
      <c r="D88" s="65" t="s">
        <v>12</v>
      </c>
      <c r="E88" s="8">
        <f>SUM(E89)</f>
        <v>1560.76</v>
      </c>
      <c r="F88" s="8">
        <f t="shared" ref="F88:I88" si="34">SUM(F89)</f>
        <v>22500</v>
      </c>
      <c r="G88" s="8">
        <f t="shared" si="34"/>
        <v>1700</v>
      </c>
      <c r="H88" s="8">
        <f t="shared" si="34"/>
        <v>1700</v>
      </c>
      <c r="I88" s="8">
        <f t="shared" si="34"/>
        <v>1800</v>
      </c>
    </row>
    <row r="89" spans="1:9" ht="25.5" x14ac:dyDescent="0.25">
      <c r="A89" s="104">
        <v>42</v>
      </c>
      <c r="B89" s="105"/>
      <c r="C89" s="106"/>
      <c r="D89" s="65" t="s">
        <v>29</v>
      </c>
      <c r="E89" s="8">
        <v>1560.76</v>
      </c>
      <c r="F89" s="9">
        <v>22500</v>
      </c>
      <c r="G89" s="9">
        <v>1700</v>
      </c>
      <c r="H89" s="9">
        <v>1700</v>
      </c>
      <c r="I89" s="10">
        <v>1800</v>
      </c>
    </row>
    <row r="90" spans="1:9" ht="25.5" x14ac:dyDescent="0.25">
      <c r="A90" s="110" t="s">
        <v>85</v>
      </c>
      <c r="B90" s="111"/>
      <c r="C90" s="112"/>
      <c r="D90" s="64" t="s">
        <v>86</v>
      </c>
      <c r="E90" s="8">
        <f>SUM(E91)</f>
        <v>12424.63</v>
      </c>
      <c r="F90" s="116" t="s">
        <v>129</v>
      </c>
      <c r="G90" s="8">
        <f t="shared" ref="F90:I91" si="35">SUM(G91)</f>
        <v>9900</v>
      </c>
      <c r="H90" s="8">
        <f t="shared" si="35"/>
        <v>10000</v>
      </c>
      <c r="I90" s="8">
        <f t="shared" si="35"/>
        <v>10500</v>
      </c>
    </row>
    <row r="91" spans="1:9" x14ac:dyDescent="0.25">
      <c r="A91" s="101">
        <v>4</v>
      </c>
      <c r="B91" s="102"/>
      <c r="C91" s="103"/>
      <c r="D91" s="65" t="s">
        <v>12</v>
      </c>
      <c r="E91" s="8">
        <f>SUM(E92)</f>
        <v>12424.63</v>
      </c>
      <c r="F91" s="8">
        <f t="shared" si="35"/>
        <v>4000</v>
      </c>
      <c r="G91" s="8">
        <f t="shared" si="35"/>
        <v>9900</v>
      </c>
      <c r="H91" s="8">
        <f t="shared" si="35"/>
        <v>10000</v>
      </c>
      <c r="I91" s="8">
        <f t="shared" si="35"/>
        <v>10500</v>
      </c>
    </row>
    <row r="92" spans="1:9" ht="25.5" x14ac:dyDescent="0.25">
      <c r="A92" s="104">
        <v>42</v>
      </c>
      <c r="B92" s="105"/>
      <c r="C92" s="106"/>
      <c r="D92" s="65" t="s">
        <v>29</v>
      </c>
      <c r="E92" s="8">
        <v>12424.63</v>
      </c>
      <c r="F92" s="9">
        <v>4000</v>
      </c>
      <c r="G92" s="9">
        <v>9900</v>
      </c>
      <c r="H92" s="9">
        <v>10000</v>
      </c>
      <c r="I92" s="10">
        <v>10500</v>
      </c>
    </row>
    <row r="93" spans="1:9" x14ac:dyDescent="0.25">
      <c r="A93" s="110" t="s">
        <v>87</v>
      </c>
      <c r="B93" s="111"/>
      <c r="C93" s="112"/>
      <c r="D93" s="64" t="s">
        <v>88</v>
      </c>
      <c r="E93" s="8">
        <f>SUM(E94,E96)</f>
        <v>22341.5</v>
      </c>
      <c r="F93" s="8">
        <f>SUM(F94)</f>
        <v>2300</v>
      </c>
      <c r="G93" s="8">
        <f t="shared" ref="G93:I94" si="36">SUM(G94)</f>
        <v>0</v>
      </c>
      <c r="H93" s="8">
        <f t="shared" si="36"/>
        <v>0</v>
      </c>
      <c r="I93" s="8">
        <f t="shared" si="36"/>
        <v>0</v>
      </c>
    </row>
    <row r="94" spans="1:9" x14ac:dyDescent="0.25">
      <c r="A94" s="101">
        <v>3</v>
      </c>
      <c r="B94" s="102"/>
      <c r="C94" s="103"/>
      <c r="D94" s="76" t="s">
        <v>10</v>
      </c>
      <c r="E94" s="8">
        <f>SUM(E95)</f>
        <v>0</v>
      </c>
      <c r="F94" s="8">
        <f>SUM(F95)</f>
        <v>2300</v>
      </c>
      <c r="G94" s="8">
        <f t="shared" si="36"/>
        <v>0</v>
      </c>
      <c r="H94" s="8">
        <f t="shared" si="36"/>
        <v>0</v>
      </c>
      <c r="I94" s="8">
        <f t="shared" si="36"/>
        <v>0</v>
      </c>
    </row>
    <row r="95" spans="1:9" x14ac:dyDescent="0.25">
      <c r="A95" s="104">
        <v>32</v>
      </c>
      <c r="B95" s="105"/>
      <c r="C95" s="106"/>
      <c r="D95" s="76" t="s">
        <v>21</v>
      </c>
      <c r="E95" s="8">
        <v>0</v>
      </c>
      <c r="F95" s="9">
        <v>2300</v>
      </c>
      <c r="G95" s="9">
        <v>0</v>
      </c>
      <c r="H95" s="9">
        <v>0</v>
      </c>
      <c r="I95" s="10">
        <v>0</v>
      </c>
    </row>
    <row r="96" spans="1:9" x14ac:dyDescent="0.25">
      <c r="A96" s="101">
        <v>4</v>
      </c>
      <c r="B96" s="102"/>
      <c r="C96" s="103"/>
      <c r="D96" s="65" t="s">
        <v>12</v>
      </c>
      <c r="E96" s="8">
        <f>SUM(E97)</f>
        <v>22341.5</v>
      </c>
      <c r="F96" s="8">
        <f t="shared" ref="F96:I96" si="37">SUM(F97)</f>
        <v>11300</v>
      </c>
      <c r="G96" s="8">
        <f t="shared" si="37"/>
        <v>20800</v>
      </c>
      <c r="H96" s="8">
        <f t="shared" si="37"/>
        <v>20800</v>
      </c>
      <c r="I96" s="8">
        <f t="shared" si="37"/>
        <v>20800</v>
      </c>
    </row>
    <row r="97" spans="1:9" ht="25.5" x14ac:dyDescent="0.25">
      <c r="A97" s="104">
        <v>42</v>
      </c>
      <c r="B97" s="105"/>
      <c r="C97" s="106"/>
      <c r="D97" s="65" t="s">
        <v>29</v>
      </c>
      <c r="E97" s="8">
        <v>22341.5</v>
      </c>
      <c r="F97" s="9">
        <v>11300</v>
      </c>
      <c r="G97" s="9">
        <v>20800</v>
      </c>
      <c r="H97" s="9">
        <v>20800</v>
      </c>
      <c r="I97" s="10">
        <v>20800</v>
      </c>
    </row>
    <row r="98" spans="1:9" ht="25.5" x14ac:dyDescent="0.25">
      <c r="A98" s="110" t="s">
        <v>89</v>
      </c>
      <c r="B98" s="111"/>
      <c r="C98" s="112"/>
      <c r="D98" s="75" t="s">
        <v>90</v>
      </c>
      <c r="E98" s="8">
        <f>SUM(E99)</f>
        <v>1856.2</v>
      </c>
      <c r="F98" s="8">
        <f t="shared" ref="F98:I99" si="38">SUM(F99)</f>
        <v>0</v>
      </c>
      <c r="G98" s="8">
        <f t="shared" si="38"/>
        <v>0</v>
      </c>
      <c r="H98" s="8">
        <f t="shared" si="38"/>
        <v>0</v>
      </c>
      <c r="I98" s="8">
        <f t="shared" si="38"/>
        <v>0</v>
      </c>
    </row>
    <row r="99" spans="1:9" x14ac:dyDescent="0.25">
      <c r="A99" s="101">
        <v>3</v>
      </c>
      <c r="B99" s="102"/>
      <c r="C99" s="103"/>
      <c r="D99" s="74" t="s">
        <v>10</v>
      </c>
      <c r="E99" s="8">
        <f>SUM(E100)</f>
        <v>1856.2</v>
      </c>
      <c r="F99" s="8">
        <f t="shared" si="38"/>
        <v>0</v>
      </c>
      <c r="G99" s="8">
        <f t="shared" si="38"/>
        <v>0</v>
      </c>
      <c r="H99" s="8">
        <f t="shared" si="38"/>
        <v>0</v>
      </c>
      <c r="I99" s="8">
        <f t="shared" si="38"/>
        <v>0</v>
      </c>
    </row>
    <row r="100" spans="1:9" x14ac:dyDescent="0.25">
      <c r="A100" s="104">
        <v>32</v>
      </c>
      <c r="B100" s="105"/>
      <c r="C100" s="106"/>
      <c r="D100" s="74" t="s">
        <v>21</v>
      </c>
      <c r="E100" s="8">
        <v>1856.2</v>
      </c>
      <c r="F100" s="8">
        <v>0</v>
      </c>
      <c r="G100" s="8">
        <v>0</v>
      </c>
      <c r="H100" s="8">
        <v>0</v>
      </c>
      <c r="I100" s="8">
        <v>0</v>
      </c>
    </row>
    <row r="101" spans="1:9" x14ac:dyDescent="0.25">
      <c r="A101" s="110" t="s">
        <v>93</v>
      </c>
      <c r="B101" s="111"/>
      <c r="C101" s="112"/>
      <c r="D101" s="64" t="s">
        <v>94</v>
      </c>
      <c r="E101" s="8">
        <f>SUM(E102)</f>
        <v>4683.42</v>
      </c>
      <c r="F101" s="8">
        <f t="shared" ref="F101:I102" si="39">SUM(F102)</f>
        <v>4000</v>
      </c>
      <c r="G101" s="8">
        <f t="shared" si="39"/>
        <v>10000</v>
      </c>
      <c r="H101" s="8">
        <f t="shared" si="39"/>
        <v>10000</v>
      </c>
      <c r="I101" s="8">
        <f t="shared" si="39"/>
        <v>10000</v>
      </c>
    </row>
    <row r="102" spans="1:9" x14ac:dyDescent="0.25">
      <c r="A102" s="101">
        <v>3</v>
      </c>
      <c r="B102" s="102"/>
      <c r="C102" s="103"/>
      <c r="D102" s="76" t="s">
        <v>10</v>
      </c>
      <c r="E102" s="8">
        <f>SUM(E103)</f>
        <v>4683.42</v>
      </c>
      <c r="F102" s="8">
        <f t="shared" si="39"/>
        <v>4000</v>
      </c>
      <c r="G102" s="8">
        <f t="shared" si="39"/>
        <v>10000</v>
      </c>
      <c r="H102" s="8">
        <f t="shared" si="39"/>
        <v>10000</v>
      </c>
      <c r="I102" s="8">
        <f t="shared" si="39"/>
        <v>10000</v>
      </c>
    </row>
    <row r="103" spans="1:9" x14ac:dyDescent="0.25">
      <c r="A103" s="104">
        <v>32</v>
      </c>
      <c r="B103" s="105"/>
      <c r="C103" s="106"/>
      <c r="D103" s="76" t="s">
        <v>21</v>
      </c>
      <c r="E103" s="8">
        <v>4683.42</v>
      </c>
      <c r="F103" s="9">
        <v>4000</v>
      </c>
      <c r="G103" s="9">
        <v>10000</v>
      </c>
      <c r="H103" s="9">
        <v>10000</v>
      </c>
      <c r="I103" s="10">
        <v>10000</v>
      </c>
    </row>
    <row r="104" spans="1:9" ht="25.5" x14ac:dyDescent="0.25">
      <c r="A104" s="107" t="s">
        <v>111</v>
      </c>
      <c r="B104" s="108"/>
      <c r="C104" s="109"/>
      <c r="D104" s="63" t="s">
        <v>112</v>
      </c>
      <c r="E104" s="8">
        <f>SUM(E105)</f>
        <v>332</v>
      </c>
      <c r="F104" s="8">
        <f t="shared" ref="F104:I106" si="40">SUM(F105)</f>
        <v>300</v>
      </c>
      <c r="G104" s="8">
        <f t="shared" si="40"/>
        <v>300</v>
      </c>
      <c r="H104" s="8">
        <f t="shared" si="40"/>
        <v>0</v>
      </c>
      <c r="I104" s="8">
        <f t="shared" si="40"/>
        <v>0</v>
      </c>
    </row>
    <row r="105" spans="1:9" x14ac:dyDescent="0.25">
      <c r="A105" s="110" t="s">
        <v>91</v>
      </c>
      <c r="B105" s="111"/>
      <c r="C105" s="112"/>
      <c r="D105" s="64" t="s">
        <v>92</v>
      </c>
      <c r="E105" s="8">
        <f>SUM(E106)</f>
        <v>332</v>
      </c>
      <c r="F105" s="8">
        <f t="shared" si="40"/>
        <v>300</v>
      </c>
      <c r="G105" s="8">
        <f t="shared" si="40"/>
        <v>300</v>
      </c>
      <c r="H105" s="8">
        <f t="shared" si="40"/>
        <v>0</v>
      </c>
      <c r="I105" s="8">
        <f t="shared" si="40"/>
        <v>0</v>
      </c>
    </row>
    <row r="106" spans="1:9" x14ac:dyDescent="0.25">
      <c r="A106" s="101">
        <v>3</v>
      </c>
      <c r="B106" s="102"/>
      <c r="C106" s="103"/>
      <c r="D106" s="65" t="s">
        <v>10</v>
      </c>
      <c r="E106" s="8">
        <f>SUM(E107)</f>
        <v>332</v>
      </c>
      <c r="F106" s="8">
        <f t="shared" si="40"/>
        <v>300</v>
      </c>
      <c r="G106" s="8">
        <f t="shared" si="40"/>
        <v>300</v>
      </c>
      <c r="H106" s="8">
        <f t="shared" si="40"/>
        <v>0</v>
      </c>
      <c r="I106" s="8">
        <f t="shared" si="40"/>
        <v>0</v>
      </c>
    </row>
    <row r="107" spans="1:9" x14ac:dyDescent="0.25">
      <c r="A107" s="104">
        <v>32</v>
      </c>
      <c r="B107" s="105"/>
      <c r="C107" s="106"/>
      <c r="D107" s="65" t="s">
        <v>21</v>
      </c>
      <c r="E107" s="8">
        <v>332</v>
      </c>
      <c r="F107" s="9">
        <v>300</v>
      </c>
      <c r="G107" s="9">
        <v>300</v>
      </c>
      <c r="H107" s="9">
        <v>0</v>
      </c>
      <c r="I107" s="10">
        <v>0</v>
      </c>
    </row>
    <row r="108" spans="1:9" ht="51" x14ac:dyDescent="0.25">
      <c r="A108" s="107" t="s">
        <v>113</v>
      </c>
      <c r="B108" s="108"/>
      <c r="C108" s="109"/>
      <c r="D108" s="63" t="s">
        <v>114</v>
      </c>
      <c r="E108" s="8">
        <f>SUM(E109)</f>
        <v>1558.22</v>
      </c>
      <c r="F108" s="8">
        <f t="shared" ref="F108:I110" si="41">SUM(F109)</f>
        <v>1500</v>
      </c>
      <c r="G108" s="8">
        <f t="shared" si="41"/>
        <v>1800</v>
      </c>
      <c r="H108" s="8">
        <f t="shared" si="41"/>
        <v>1800</v>
      </c>
      <c r="I108" s="8">
        <f t="shared" si="41"/>
        <v>1900</v>
      </c>
    </row>
    <row r="109" spans="1:9" x14ac:dyDescent="0.25">
      <c r="A109" s="110" t="s">
        <v>83</v>
      </c>
      <c r="B109" s="111"/>
      <c r="C109" s="112"/>
      <c r="D109" s="64" t="s">
        <v>84</v>
      </c>
      <c r="E109" s="8">
        <f>SUM(E110)</f>
        <v>1558.22</v>
      </c>
      <c r="F109" s="8">
        <f t="shared" si="41"/>
        <v>1500</v>
      </c>
      <c r="G109" s="8">
        <f t="shared" si="41"/>
        <v>1800</v>
      </c>
      <c r="H109" s="8">
        <f t="shared" si="41"/>
        <v>1800</v>
      </c>
      <c r="I109" s="8">
        <f t="shared" si="41"/>
        <v>1900</v>
      </c>
    </row>
    <row r="110" spans="1:9" x14ac:dyDescent="0.25">
      <c r="A110" s="101">
        <v>3</v>
      </c>
      <c r="B110" s="102"/>
      <c r="C110" s="103"/>
      <c r="D110" s="65" t="s">
        <v>10</v>
      </c>
      <c r="E110" s="8">
        <f>SUM(E111)</f>
        <v>1558.22</v>
      </c>
      <c r="F110" s="8">
        <f t="shared" si="41"/>
        <v>1500</v>
      </c>
      <c r="G110" s="8">
        <f t="shared" si="41"/>
        <v>1800</v>
      </c>
      <c r="H110" s="8">
        <f t="shared" si="41"/>
        <v>1800</v>
      </c>
      <c r="I110" s="8">
        <f t="shared" si="41"/>
        <v>1900</v>
      </c>
    </row>
    <row r="111" spans="1:9" x14ac:dyDescent="0.25">
      <c r="A111" s="104">
        <v>32</v>
      </c>
      <c r="B111" s="105"/>
      <c r="C111" s="106"/>
      <c r="D111" s="65" t="s">
        <v>21</v>
      </c>
      <c r="E111" s="8">
        <v>1558.22</v>
      </c>
      <c r="F111" s="9">
        <v>1500</v>
      </c>
      <c r="G111" s="9">
        <v>1800</v>
      </c>
      <c r="H111" s="9">
        <v>1800</v>
      </c>
      <c r="I111" s="10">
        <v>1900</v>
      </c>
    </row>
    <row r="112" spans="1:9" ht="25.5" x14ac:dyDescent="0.25">
      <c r="A112" s="107" t="s">
        <v>115</v>
      </c>
      <c r="B112" s="108"/>
      <c r="C112" s="109"/>
      <c r="D112" s="63" t="s">
        <v>116</v>
      </c>
      <c r="E112" s="8">
        <f>SUM(E113,E116)</f>
        <v>2332.8199999999997</v>
      </c>
      <c r="F112" s="8">
        <f t="shared" ref="F112:I112" si="42">SUM(F113,F116)</f>
        <v>500</v>
      </c>
      <c r="G112" s="8">
        <f t="shared" si="42"/>
        <v>500</v>
      </c>
      <c r="H112" s="8">
        <f t="shared" si="42"/>
        <v>500</v>
      </c>
      <c r="I112" s="8">
        <f t="shared" si="42"/>
        <v>500</v>
      </c>
    </row>
    <row r="113" spans="1:9" x14ac:dyDescent="0.25">
      <c r="A113" s="110" t="s">
        <v>83</v>
      </c>
      <c r="B113" s="111"/>
      <c r="C113" s="112"/>
      <c r="D113" s="64" t="s">
        <v>84</v>
      </c>
      <c r="E113" s="8">
        <f>SUM(E114)</f>
        <v>540.70000000000005</v>
      </c>
      <c r="F113" s="8">
        <f t="shared" ref="F113:I114" si="43">SUM(F114)</f>
        <v>500</v>
      </c>
      <c r="G113" s="8">
        <f t="shared" si="43"/>
        <v>500</v>
      </c>
      <c r="H113" s="8">
        <f t="shared" si="43"/>
        <v>500</v>
      </c>
      <c r="I113" s="8">
        <f t="shared" si="43"/>
        <v>500</v>
      </c>
    </row>
    <row r="114" spans="1:9" x14ac:dyDescent="0.25">
      <c r="A114" s="101">
        <v>3</v>
      </c>
      <c r="B114" s="102"/>
      <c r="C114" s="103"/>
      <c r="D114" s="65" t="s">
        <v>10</v>
      </c>
      <c r="E114" s="8">
        <f>SUM(E115)</f>
        <v>540.70000000000005</v>
      </c>
      <c r="F114" s="8">
        <f t="shared" si="43"/>
        <v>500</v>
      </c>
      <c r="G114" s="8">
        <f t="shared" si="43"/>
        <v>500</v>
      </c>
      <c r="H114" s="8">
        <f t="shared" si="43"/>
        <v>500</v>
      </c>
      <c r="I114" s="8">
        <f t="shared" si="43"/>
        <v>500</v>
      </c>
    </row>
    <row r="115" spans="1:9" x14ac:dyDescent="0.25">
      <c r="A115" s="104">
        <v>38</v>
      </c>
      <c r="B115" s="105"/>
      <c r="C115" s="106"/>
      <c r="D115" s="65" t="s">
        <v>69</v>
      </c>
      <c r="E115" s="8">
        <v>540.70000000000005</v>
      </c>
      <c r="F115" s="9">
        <v>500</v>
      </c>
      <c r="G115" s="9">
        <v>500</v>
      </c>
      <c r="H115" s="9">
        <v>500</v>
      </c>
      <c r="I115" s="10">
        <v>500</v>
      </c>
    </row>
    <row r="116" spans="1:9" x14ac:dyDescent="0.25">
      <c r="A116" s="110" t="s">
        <v>91</v>
      </c>
      <c r="B116" s="111"/>
      <c r="C116" s="112"/>
      <c r="D116" s="64" t="s">
        <v>92</v>
      </c>
      <c r="E116" s="8">
        <f>SUM(E117)</f>
        <v>1792.12</v>
      </c>
      <c r="F116" s="8">
        <f t="shared" ref="F116:I117" si="44">SUM(F117)</f>
        <v>0</v>
      </c>
      <c r="G116" s="8">
        <f t="shared" si="44"/>
        <v>0</v>
      </c>
      <c r="H116" s="8">
        <f t="shared" si="44"/>
        <v>0</v>
      </c>
      <c r="I116" s="8">
        <f t="shared" si="44"/>
        <v>0</v>
      </c>
    </row>
    <row r="117" spans="1:9" x14ac:dyDescent="0.25">
      <c r="A117" s="101">
        <v>3</v>
      </c>
      <c r="B117" s="102"/>
      <c r="C117" s="103"/>
      <c r="D117" s="65" t="s">
        <v>10</v>
      </c>
      <c r="E117" s="8">
        <f>SUM(E118)</f>
        <v>1792.12</v>
      </c>
      <c r="F117" s="8">
        <f t="shared" si="44"/>
        <v>0</v>
      </c>
      <c r="G117" s="8">
        <f t="shared" si="44"/>
        <v>0</v>
      </c>
      <c r="H117" s="8">
        <f t="shared" si="44"/>
        <v>0</v>
      </c>
      <c r="I117" s="8">
        <f t="shared" si="44"/>
        <v>0</v>
      </c>
    </row>
    <row r="118" spans="1:9" x14ac:dyDescent="0.25">
      <c r="A118" s="104">
        <v>38</v>
      </c>
      <c r="B118" s="105"/>
      <c r="C118" s="106"/>
      <c r="D118" s="65" t="s">
        <v>69</v>
      </c>
      <c r="E118" s="8">
        <v>1792.12</v>
      </c>
      <c r="F118" s="9">
        <v>0</v>
      </c>
      <c r="G118" s="9">
        <v>0</v>
      </c>
      <c r="H118" s="9">
        <v>0</v>
      </c>
      <c r="I118" s="10">
        <v>0</v>
      </c>
    </row>
  </sheetData>
  <mergeCells count="116"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6:C6"/>
    <mergeCell ref="A7:C7"/>
    <mergeCell ref="A1:I1"/>
    <mergeCell ref="A3:I3"/>
    <mergeCell ref="A5:C5"/>
    <mergeCell ref="A8:C8"/>
    <mergeCell ref="A9:C9"/>
    <mergeCell ref="A10:C10"/>
    <mergeCell ref="A11:C11"/>
    <mergeCell ref="A30:C30"/>
    <mergeCell ref="A31:C31"/>
    <mergeCell ref="A32:C32"/>
    <mergeCell ref="A33:C33"/>
    <mergeCell ref="A26:C26"/>
    <mergeCell ref="A27:C27"/>
    <mergeCell ref="A28:C28"/>
    <mergeCell ref="A29:C29"/>
    <mergeCell ref="A21:C21"/>
    <mergeCell ref="A22:C22"/>
    <mergeCell ref="A23:C23"/>
    <mergeCell ref="A24:C24"/>
    <mergeCell ref="A25:C25"/>
    <mergeCell ref="A43:C43"/>
    <mergeCell ref="A44:C44"/>
    <mergeCell ref="A45:C45"/>
    <mergeCell ref="A46:C46"/>
    <mergeCell ref="A39:C39"/>
    <mergeCell ref="A40:C40"/>
    <mergeCell ref="A41:C41"/>
    <mergeCell ref="A42:C42"/>
    <mergeCell ref="A34:C34"/>
    <mergeCell ref="A36:C36"/>
    <mergeCell ref="A35:C35"/>
    <mergeCell ref="A37:C37"/>
    <mergeCell ref="A38:C38"/>
    <mergeCell ref="A56:C56"/>
    <mergeCell ref="A57:C57"/>
    <mergeCell ref="A58:C58"/>
    <mergeCell ref="A59:C59"/>
    <mergeCell ref="A52:C52"/>
    <mergeCell ref="A53:C53"/>
    <mergeCell ref="A54:C54"/>
    <mergeCell ref="A55:C55"/>
    <mergeCell ref="A47:C47"/>
    <mergeCell ref="A48:C48"/>
    <mergeCell ref="A49:C49"/>
    <mergeCell ref="A50:C50"/>
    <mergeCell ref="A51:C51"/>
    <mergeCell ref="A64:C64"/>
    <mergeCell ref="A65:C65"/>
    <mergeCell ref="A66:C66"/>
    <mergeCell ref="A70:C70"/>
    <mergeCell ref="A71:C71"/>
    <mergeCell ref="A60:C60"/>
    <mergeCell ref="A61:C61"/>
    <mergeCell ref="A62:C62"/>
    <mergeCell ref="A63:C63"/>
    <mergeCell ref="A67:C67"/>
    <mergeCell ref="A68:C68"/>
    <mergeCell ref="A69:C69"/>
    <mergeCell ref="A77:C77"/>
    <mergeCell ref="A78:C78"/>
    <mergeCell ref="A79:C79"/>
    <mergeCell ref="A80:C80"/>
    <mergeCell ref="A81:C81"/>
    <mergeCell ref="A72:C72"/>
    <mergeCell ref="A73:C73"/>
    <mergeCell ref="A74:C74"/>
    <mergeCell ref="A75:C75"/>
    <mergeCell ref="A76:C76"/>
    <mergeCell ref="A87:C87"/>
    <mergeCell ref="A88:C88"/>
    <mergeCell ref="A89:C89"/>
    <mergeCell ref="A90:C90"/>
    <mergeCell ref="A82:C82"/>
    <mergeCell ref="A83:C83"/>
    <mergeCell ref="A84:C84"/>
    <mergeCell ref="A85:C85"/>
    <mergeCell ref="A86:C86"/>
    <mergeCell ref="A102:C102"/>
    <mergeCell ref="A103:C103"/>
    <mergeCell ref="A104:C104"/>
    <mergeCell ref="A105:C105"/>
    <mergeCell ref="A106:C106"/>
    <mergeCell ref="A96:C96"/>
    <mergeCell ref="A97:C97"/>
    <mergeCell ref="A101:C101"/>
    <mergeCell ref="A91:C91"/>
    <mergeCell ref="A92:C92"/>
    <mergeCell ref="A93:C93"/>
    <mergeCell ref="A98:C98"/>
    <mergeCell ref="A99:C99"/>
    <mergeCell ref="A100:C100"/>
    <mergeCell ref="A94:C94"/>
    <mergeCell ref="A95:C95"/>
    <mergeCell ref="A117:C117"/>
    <mergeCell ref="A118:C118"/>
    <mergeCell ref="A112:C112"/>
    <mergeCell ref="A113:C113"/>
    <mergeCell ref="A114:C114"/>
    <mergeCell ref="A115:C115"/>
    <mergeCell ref="A116:C116"/>
    <mergeCell ref="A107:C107"/>
    <mergeCell ref="A108:C108"/>
    <mergeCell ref="A109:C109"/>
    <mergeCell ref="A110:C110"/>
    <mergeCell ref="A111:C111"/>
  </mergeCells>
  <pageMargins left="0.70866141732283472" right="0.70866141732283472" top="0.74803149606299213" bottom="0.74803149606299213" header="0.31496062992125984" footer="0.31496062992125984"/>
  <pageSetup paperSize="9" scale="69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8</vt:i4>
      </vt:variant>
      <vt:variant>
        <vt:lpstr>Imenovani rasponi</vt:lpstr>
      </vt:variant>
      <vt:variant>
        <vt:i4>1</vt:i4>
      </vt:variant>
    </vt:vector>
  </HeadingPairs>
  <TitlesOfParts>
    <vt:vector size="9" baseType="lpstr">
      <vt:lpstr>SAŽETAK</vt:lpstr>
      <vt:lpstr> Račun prihoda i rashoda</vt:lpstr>
      <vt:lpstr>Prihodi i rashodi po izvorima</vt:lpstr>
      <vt:lpstr>Rashodi prema funkcijskoj kl</vt:lpstr>
      <vt:lpstr>Račun financiranja</vt:lpstr>
      <vt:lpstr>Račun financiranja po izvorima</vt:lpstr>
      <vt:lpstr>POSEBNI DIO</vt:lpstr>
      <vt:lpstr>List2</vt:lpstr>
      <vt:lpstr>'POSEBNI DIO'!Ispis_naslova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Računovodstvo</cp:lastModifiedBy>
  <cp:lastPrinted>2024-11-07T09:32:33Z</cp:lastPrinted>
  <dcterms:created xsi:type="dcterms:W3CDTF">2022-08-12T12:51:27Z</dcterms:created>
  <dcterms:modified xsi:type="dcterms:W3CDTF">2025-11-07T13:10:26Z</dcterms:modified>
</cp:coreProperties>
</file>