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NANCIJSKA IZVJEŠĆA\2025\01.0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F291" i="9"/>
  <c r="E291" i="9"/>
  <c r="B291" i="9"/>
  <c r="M290" i="9"/>
  <c r="L290" i="9"/>
  <c r="F290" i="9" s="1"/>
  <c r="E290" i="9"/>
  <c r="B290" i="9" s="1"/>
  <c r="M289" i="9"/>
  <c r="L289" i="9"/>
  <c r="F289" i="9" s="1"/>
  <c r="B289" i="9" s="1"/>
  <c r="E289" i="9"/>
  <c r="M288" i="9"/>
  <c r="L288" i="9"/>
  <c r="F288" i="9" s="1"/>
  <c r="E288" i="9"/>
  <c r="M287" i="9"/>
  <c r="F287" i="9" s="1"/>
  <c r="L287" i="9"/>
  <c r="E287" i="9"/>
  <c r="B287" i="9" s="1"/>
  <c r="M286" i="9"/>
  <c r="L286" i="9"/>
  <c r="F286" i="9" s="1"/>
  <c r="E286" i="9"/>
  <c r="B286" i="9" s="1"/>
  <c r="M285" i="9"/>
  <c r="L285" i="9"/>
  <c r="F285" i="9" s="1"/>
  <c r="B285" i="9" s="1"/>
  <c r="E285" i="9"/>
  <c r="M284" i="9"/>
  <c r="L284" i="9"/>
  <c r="F284" i="9"/>
  <c r="E284" i="9"/>
  <c r="B284" i="9" s="1"/>
  <c r="M283" i="9"/>
  <c r="L283" i="9"/>
  <c r="F283" i="9"/>
  <c r="E283" i="9"/>
  <c r="B283" i="9" s="1"/>
  <c r="M282" i="9"/>
  <c r="L282" i="9"/>
  <c r="F282" i="9" s="1"/>
  <c r="B282" i="9" s="1"/>
  <c r="E282" i="9"/>
  <c r="M281" i="9"/>
  <c r="L281" i="9"/>
  <c r="F281" i="9"/>
  <c r="E281" i="9"/>
  <c r="B281" i="9"/>
  <c r="M280" i="9"/>
  <c r="L280" i="9"/>
  <c r="F280" i="9" s="1"/>
  <c r="E280" i="9"/>
  <c r="B280" i="9" s="1"/>
  <c r="M279" i="9"/>
  <c r="L279" i="9"/>
  <c r="F279" i="9"/>
  <c r="E279" i="9"/>
  <c r="B279" i="9"/>
  <c r="M278" i="9"/>
  <c r="L278" i="9"/>
  <c r="F278" i="9" s="1"/>
  <c r="E278" i="9"/>
  <c r="M277" i="9"/>
  <c r="L277" i="9"/>
  <c r="F277" i="9" s="1"/>
  <c r="B277" i="9" s="1"/>
  <c r="E277" i="9"/>
  <c r="M276" i="9"/>
  <c r="L276" i="9"/>
  <c r="F276" i="9" s="1"/>
  <c r="E276" i="9"/>
  <c r="B276" i="9" s="1"/>
  <c r="M275" i="9"/>
  <c r="F275" i="9" s="1"/>
  <c r="L275" i="9"/>
  <c r="E275" i="9"/>
  <c r="M274" i="9"/>
  <c r="L274" i="9"/>
  <c r="F274" i="9" s="1"/>
  <c r="E274" i="9"/>
  <c r="M273" i="9"/>
  <c r="L273" i="9"/>
  <c r="F273" i="9" s="1"/>
  <c r="B273" i="9" s="1"/>
  <c r="E273" i="9"/>
  <c r="M272" i="9"/>
  <c r="L272" i="9"/>
  <c r="F272" i="9"/>
  <c r="E272" i="9"/>
  <c r="B272" i="9" s="1"/>
  <c r="M271" i="9"/>
  <c r="L271" i="9"/>
  <c r="F271" i="9"/>
  <c r="E271" i="9"/>
  <c r="B271" i="9" s="1"/>
  <c r="M270" i="9"/>
  <c r="L270" i="9"/>
  <c r="F270" i="9" s="1"/>
  <c r="B270" i="9" s="1"/>
  <c r="E270" i="9"/>
  <c r="M269" i="9"/>
  <c r="L269" i="9"/>
  <c r="F269" i="9"/>
  <c r="E269" i="9"/>
  <c r="B269" i="9"/>
  <c r="M268" i="9"/>
  <c r="L268" i="9"/>
  <c r="F268" i="9" s="1"/>
  <c r="E268" i="9"/>
  <c r="B268" i="9" s="1"/>
  <c r="M267" i="9"/>
  <c r="L267" i="9"/>
  <c r="F267" i="9"/>
  <c r="E267" i="9"/>
  <c r="B267" i="9"/>
  <c r="M266" i="9"/>
  <c r="L266" i="9"/>
  <c r="F266" i="9" s="1"/>
  <c r="E266" i="9"/>
  <c r="B266" i="9" s="1"/>
  <c r="M265" i="9"/>
  <c r="L265" i="9"/>
  <c r="F265" i="9" s="1"/>
  <c r="B265" i="9" s="1"/>
  <c r="E265" i="9"/>
  <c r="M264" i="9"/>
  <c r="L264" i="9"/>
  <c r="F264" i="9" s="1"/>
  <c r="E264" i="9"/>
  <c r="M263" i="9"/>
  <c r="L263" i="9"/>
  <c r="F263" i="9"/>
  <c r="E263" i="9"/>
  <c r="B263" i="9" s="1"/>
  <c r="M262" i="9"/>
  <c r="L262" i="9"/>
  <c r="F262" i="9" s="1"/>
  <c r="E262" i="9"/>
  <c r="B262" i="9" s="1"/>
  <c r="M261" i="9"/>
  <c r="L261" i="9"/>
  <c r="F261" i="9" s="1"/>
  <c r="B261" i="9" s="1"/>
  <c r="E261" i="9"/>
  <c r="M260" i="9"/>
  <c r="L260" i="9"/>
  <c r="F260" i="9"/>
  <c r="E260" i="9"/>
  <c r="B260" i="9" s="1"/>
  <c r="M259" i="9"/>
  <c r="L259" i="9"/>
  <c r="F259" i="9"/>
  <c r="E259" i="9"/>
  <c r="B259" i="9" s="1"/>
  <c r="M258" i="9"/>
  <c r="L258" i="9"/>
  <c r="F258" i="9" s="1"/>
  <c r="B258" i="9" s="1"/>
  <c r="E258" i="9"/>
  <c r="M257" i="9"/>
  <c r="L257" i="9"/>
  <c r="F257" i="9"/>
  <c r="E257" i="9"/>
  <c r="B257" i="9"/>
  <c r="M256" i="9"/>
  <c r="L256" i="9"/>
  <c r="F256" i="9" s="1"/>
  <c r="E256" i="9"/>
  <c r="M255" i="9"/>
  <c r="L255" i="9"/>
  <c r="F255" i="9"/>
  <c r="E255" i="9"/>
  <c r="B255" i="9"/>
  <c r="M254" i="9"/>
  <c r="L254" i="9"/>
  <c r="F254" i="9" s="1"/>
  <c r="E254" i="9"/>
  <c r="B254" i="9" s="1"/>
  <c r="M253" i="9"/>
  <c r="L253" i="9"/>
  <c r="F253" i="9" s="1"/>
  <c r="B253" i="9" s="1"/>
  <c r="E253" i="9"/>
  <c r="M252" i="9"/>
  <c r="L252" i="9"/>
  <c r="F252" i="9" s="1"/>
  <c r="E252" i="9"/>
  <c r="B252" i="9" s="1"/>
  <c r="M251" i="9"/>
  <c r="L251" i="9"/>
  <c r="F251" i="9"/>
  <c r="E251" i="9"/>
  <c r="B251" i="9" s="1"/>
  <c r="M250" i="9"/>
  <c r="L250" i="9"/>
  <c r="F250" i="9" s="1"/>
  <c r="E250" i="9"/>
  <c r="M249" i="9"/>
  <c r="L249" i="9"/>
  <c r="F249" i="9" s="1"/>
  <c r="B249" i="9" s="1"/>
  <c r="E249" i="9"/>
  <c r="M248" i="9"/>
  <c r="L248" i="9"/>
  <c r="F248" i="9"/>
  <c r="E248" i="9"/>
  <c r="B248" i="9" s="1"/>
  <c r="M247" i="9"/>
  <c r="L247" i="9"/>
  <c r="F247" i="9"/>
  <c r="E247" i="9"/>
  <c r="B247" i="9" s="1"/>
  <c r="M246" i="9"/>
  <c r="L246" i="9"/>
  <c r="F246" i="9" s="1"/>
  <c r="B246" i="9" s="1"/>
  <c r="E246" i="9"/>
  <c r="M245" i="9"/>
  <c r="L245" i="9"/>
  <c r="F245" i="9"/>
  <c r="E245" i="9"/>
  <c r="B245" i="9"/>
  <c r="M244" i="9"/>
  <c r="L244" i="9"/>
  <c r="F244" i="9" s="1"/>
  <c r="E244" i="9"/>
  <c r="M243" i="9"/>
  <c r="L243" i="9"/>
  <c r="F243" i="9"/>
  <c r="E243" i="9"/>
  <c r="B243" i="9"/>
  <c r="M242" i="9"/>
  <c r="L242" i="9"/>
  <c r="F242" i="9" s="1"/>
  <c r="E242" i="9"/>
  <c r="B242" i="9" s="1"/>
  <c r="M241" i="9"/>
  <c r="L241" i="9"/>
  <c r="F241" i="9" s="1"/>
  <c r="B241" i="9" s="1"/>
  <c r="E241" i="9"/>
  <c r="M240" i="9"/>
  <c r="L240" i="9"/>
  <c r="F240" i="9" s="1"/>
  <c r="E240" i="9"/>
  <c r="M239" i="9"/>
  <c r="L239" i="9"/>
  <c r="F239" i="9"/>
  <c r="E239" i="9"/>
  <c r="B239" i="9" s="1"/>
  <c r="M238" i="9"/>
  <c r="L238" i="9"/>
  <c r="F238" i="9" s="1"/>
  <c r="E238" i="9"/>
  <c r="M237" i="9"/>
  <c r="L237" i="9"/>
  <c r="F237" i="9" s="1"/>
  <c r="B237" i="9" s="1"/>
  <c r="E237" i="9"/>
  <c r="M236" i="9"/>
  <c r="L236" i="9"/>
  <c r="E236" i="9"/>
  <c r="M235" i="9"/>
  <c r="L235" i="9"/>
  <c r="F235" i="9"/>
  <c r="E235" i="9"/>
  <c r="B235" i="9" s="1"/>
  <c r="M234" i="9"/>
  <c r="L234" i="9"/>
  <c r="F234" i="9"/>
  <c r="E234" i="9"/>
  <c r="B234" i="9"/>
  <c r="M233" i="9"/>
  <c r="L233" i="9"/>
  <c r="F233" i="9"/>
  <c r="E233" i="9"/>
  <c r="B233" i="9"/>
  <c r="M232" i="9"/>
  <c r="L232" i="9"/>
  <c r="F232" i="9" s="1"/>
  <c r="B232" i="9" s="1"/>
  <c r="E232" i="9"/>
  <c r="M231" i="9"/>
  <c r="L231" i="9"/>
  <c r="F231" i="9"/>
  <c r="E231" i="9"/>
  <c r="B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c r="H169" i="9"/>
  <c r="G169" i="9"/>
  <c r="E169" i="9" s="1"/>
  <c r="B169" i="9" s="1"/>
  <c r="F169" i="9"/>
  <c r="H168" i="9"/>
  <c r="G168" i="9"/>
  <c r="F168" i="9"/>
  <c r="E168" i="9"/>
  <c r="B168" i="9"/>
  <c r="H167" i="9"/>
  <c r="G167" i="9"/>
  <c r="F167" i="9"/>
  <c r="E167" i="9"/>
  <c r="B167" i="9" s="1"/>
  <c r="H166" i="9"/>
  <c r="G166" i="9"/>
  <c r="F166" i="9"/>
  <c r="E166" i="9"/>
  <c r="B166" i="9" s="1"/>
  <c r="H165" i="9"/>
  <c r="G165" i="9"/>
  <c r="F165" i="9"/>
  <c r="E165" i="9"/>
  <c r="B165" i="9" s="1"/>
  <c r="H164" i="9"/>
  <c r="G164" i="9"/>
  <c r="E164" i="9" s="1"/>
  <c r="B164" i="9" s="1"/>
  <c r="F164" i="9"/>
  <c r="H163" i="9"/>
  <c r="G163" i="9"/>
  <c r="F163" i="9"/>
  <c r="E163" i="9"/>
  <c r="B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c r="H157" i="9"/>
  <c r="G157" i="9"/>
  <c r="E157" i="9" s="1"/>
  <c r="B157" i="9" s="1"/>
  <c r="F157" i="9"/>
  <c r="F156" i="9"/>
  <c r="H155" i="9"/>
  <c r="G155" i="9"/>
  <c r="F155" i="9"/>
  <c r="E155" i="9"/>
  <c r="B155" i="9"/>
  <c r="H154" i="9"/>
  <c r="E154" i="9" s="1"/>
  <c r="B154" i="9" s="1"/>
  <c r="G154" i="9"/>
  <c r="F154" i="9"/>
  <c r="H153" i="9"/>
  <c r="G153" i="9"/>
  <c r="E153" i="9" s="1"/>
  <c r="B153" i="9" s="1"/>
  <c r="F153" i="9"/>
  <c r="H152" i="9"/>
  <c r="G152" i="9"/>
  <c r="E152" i="9" s="1"/>
  <c r="B152" i="9" s="1"/>
  <c r="F152" i="9"/>
  <c r="H151" i="9"/>
  <c r="E151" i="9" s="1"/>
  <c r="B151" i="9" s="1"/>
  <c r="G151" i="9"/>
  <c r="F151" i="9"/>
  <c r="H150" i="9"/>
  <c r="G150" i="9"/>
  <c r="F150" i="9"/>
  <c r="E150" i="9"/>
  <c r="B150" i="9"/>
  <c r="H149" i="9"/>
  <c r="G149" i="9"/>
  <c r="E149" i="9" s="1"/>
  <c r="B149" i="9" s="1"/>
  <c r="F149" i="9"/>
  <c r="H148" i="9"/>
  <c r="G148" i="9"/>
  <c r="F148" i="9"/>
  <c r="E148" i="9"/>
  <c r="B148" i="9"/>
  <c r="H147" i="9"/>
  <c r="G147" i="9"/>
  <c r="F147" i="9"/>
  <c r="E147" i="9"/>
  <c r="B147" i="9" s="1"/>
  <c r="H146" i="9"/>
  <c r="G146" i="9"/>
  <c r="F146" i="9"/>
  <c r="E146" i="9"/>
  <c r="B146" i="9" s="1"/>
  <c r="H145" i="9"/>
  <c r="G145" i="9"/>
  <c r="F145" i="9"/>
  <c r="E145" i="9"/>
  <c r="B145" i="9" s="1"/>
  <c r="H144" i="9"/>
  <c r="G144" i="9"/>
  <c r="E144" i="9" s="1"/>
  <c r="B144" i="9" s="1"/>
  <c r="F144" i="9"/>
  <c r="H143" i="9"/>
  <c r="G143" i="9"/>
  <c r="F143" i="9"/>
  <c r="E143" i="9"/>
  <c r="B143" i="9"/>
  <c r="H142" i="9"/>
  <c r="E142" i="9" s="1"/>
  <c r="B142" i="9" s="1"/>
  <c r="G142" i="9"/>
  <c r="F142" i="9"/>
  <c r="H141" i="9"/>
  <c r="G141" i="9"/>
  <c r="E141" i="9" s="1"/>
  <c r="B141" i="9" s="1"/>
  <c r="F141" i="9"/>
  <c r="H140" i="9"/>
  <c r="G140" i="9"/>
  <c r="E140" i="9" s="1"/>
  <c r="B140" i="9" s="1"/>
  <c r="F140" i="9"/>
  <c r="H139" i="9"/>
  <c r="E139" i="9" s="1"/>
  <c r="B139" i="9" s="1"/>
  <c r="G139" i="9"/>
  <c r="F139" i="9"/>
  <c r="H138" i="9"/>
  <c r="G138" i="9"/>
  <c r="F138" i="9"/>
  <c r="E138" i="9"/>
  <c r="B138" i="9"/>
  <c r="H137" i="9"/>
  <c r="G137" i="9"/>
  <c r="E137" i="9" s="1"/>
  <c r="B137" i="9" s="1"/>
  <c r="F137" i="9"/>
  <c r="H136" i="9"/>
  <c r="G136" i="9"/>
  <c r="F136" i="9"/>
  <c r="E136" i="9"/>
  <c r="B136" i="9"/>
  <c r="H135" i="9"/>
  <c r="G135" i="9"/>
  <c r="F135" i="9"/>
  <c r="E135" i="9"/>
  <c r="B135" i="9" s="1"/>
  <c r="H134" i="9"/>
  <c r="G134" i="9"/>
  <c r="F134" i="9"/>
  <c r="E134" i="9"/>
  <c r="B134" i="9" s="1"/>
  <c r="H133" i="9"/>
  <c r="G133" i="9"/>
  <c r="F133" i="9"/>
  <c r="E133" i="9"/>
  <c r="B133" i="9" s="1"/>
  <c r="H132" i="9"/>
  <c r="G132" i="9"/>
  <c r="E132" i="9" s="1"/>
  <c r="B132" i="9" s="1"/>
  <c r="F132" i="9"/>
  <c r="H131" i="9"/>
  <c r="G131" i="9"/>
  <c r="F131" i="9"/>
  <c r="E131" i="9"/>
  <c r="B131" i="9"/>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E126" i="9"/>
  <c r="B126" i="9"/>
  <c r="H125" i="9"/>
  <c r="G125" i="9"/>
  <c r="E125" i="9" s="1"/>
  <c r="B125" i="9" s="1"/>
  <c r="F125" i="9"/>
  <c r="H124" i="9"/>
  <c r="G124" i="9"/>
  <c r="F124" i="9"/>
  <c r="E124" i="9"/>
  <c r="B124" i="9"/>
  <c r="H123" i="9"/>
  <c r="G123" i="9"/>
  <c r="F123" i="9"/>
  <c r="E123" i="9"/>
  <c r="B123" i="9" s="1"/>
  <c r="H122" i="9"/>
  <c r="G122" i="9"/>
  <c r="F122" i="9"/>
  <c r="E122" i="9"/>
  <c r="B122" i="9" s="1"/>
  <c r="H121" i="9"/>
  <c r="G121" i="9"/>
  <c r="F121" i="9"/>
  <c r="E121" i="9"/>
  <c r="B121" i="9" s="1"/>
  <c r="H120" i="9"/>
  <c r="G120" i="9"/>
  <c r="E120" i="9" s="1"/>
  <c r="B120" i="9" s="1"/>
  <c r="F120" i="9"/>
  <c r="H119" i="9"/>
  <c r="G119" i="9"/>
  <c r="F119" i="9"/>
  <c r="E119" i="9"/>
  <c r="B119" i="9"/>
  <c r="H118" i="9"/>
  <c r="E118" i="9" s="1"/>
  <c r="B118" i="9" s="1"/>
  <c r="G118" i="9"/>
  <c r="F118" i="9"/>
  <c r="H117" i="9"/>
  <c r="G117" i="9"/>
  <c r="E117" i="9" s="1"/>
  <c r="B117" i="9" s="1"/>
  <c r="F117" i="9"/>
  <c r="H116" i="9"/>
  <c r="G116" i="9"/>
  <c r="E116" i="9" s="1"/>
  <c r="B116" i="9" s="1"/>
  <c r="F116" i="9"/>
  <c r="H115" i="9"/>
  <c r="E115" i="9" s="1"/>
  <c r="B115" i="9" s="1"/>
  <c r="G115" i="9"/>
  <c r="F115" i="9"/>
  <c r="H114" i="9"/>
  <c r="G114" i="9"/>
  <c r="F114" i="9"/>
  <c r="E114" i="9"/>
  <c r="B114" i="9"/>
  <c r="H113" i="9"/>
  <c r="G113" i="9"/>
  <c r="E113" i="9" s="1"/>
  <c r="B113" i="9" s="1"/>
  <c r="F113" i="9"/>
  <c r="H112" i="9"/>
  <c r="G112" i="9"/>
  <c r="F112" i="9"/>
  <c r="E112" i="9"/>
  <c r="B112" i="9"/>
  <c r="H111" i="9"/>
  <c r="G111" i="9"/>
  <c r="F111" i="9"/>
  <c r="E111" i="9"/>
  <c r="B111" i="9" s="1"/>
  <c r="H110" i="9"/>
  <c r="G110" i="9"/>
  <c r="F110" i="9"/>
  <c r="E110" i="9"/>
  <c r="B110" i="9" s="1"/>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E103" i="9" s="1"/>
  <c r="B103" i="9" s="1"/>
  <c r="G103" i="9"/>
  <c r="F103" i="9"/>
  <c r="H102" i="9"/>
  <c r="G102" i="9"/>
  <c r="F102" i="9"/>
  <c r="E102" i="9"/>
  <c r="B102" i="9"/>
  <c r="H101" i="9"/>
  <c r="G101" i="9"/>
  <c r="E101" i="9" s="1"/>
  <c r="B101" i="9" s="1"/>
  <c r="F101" i="9"/>
  <c r="H100" i="9"/>
  <c r="G100" i="9"/>
  <c r="F100" i="9"/>
  <c r="E100" i="9"/>
  <c r="B100" i="9"/>
  <c r="H99" i="9"/>
  <c r="G99" i="9"/>
  <c r="F99" i="9"/>
  <c r="E99" i="9"/>
  <c r="B99" i="9" s="1"/>
  <c r="H98" i="9"/>
  <c r="G98" i="9"/>
  <c r="F98" i="9"/>
  <c r="E98" i="9"/>
  <c r="B98" i="9" s="1"/>
  <c r="H97" i="9"/>
  <c r="G97" i="9"/>
  <c r="F97" i="9"/>
  <c r="E97" i="9"/>
  <c r="B97" i="9" s="1"/>
  <c r="H96" i="9"/>
  <c r="G96" i="9"/>
  <c r="E96" i="9" s="1"/>
  <c r="B96" i="9" s="1"/>
  <c r="F96" i="9"/>
  <c r="H95" i="9"/>
  <c r="G95" i="9"/>
  <c r="F95" i="9"/>
  <c r="E95" i="9"/>
  <c r="B95" i="9"/>
  <c r="H94" i="9"/>
  <c r="E94" i="9" s="1"/>
  <c r="B94" i="9" s="1"/>
  <c r="G94" i="9"/>
  <c r="F94" i="9"/>
  <c r="H93" i="9"/>
  <c r="G93" i="9"/>
  <c r="E93" i="9" s="1"/>
  <c r="B93" i="9" s="1"/>
  <c r="F93" i="9"/>
  <c r="H92" i="9"/>
  <c r="G92" i="9"/>
  <c r="E92" i="9" s="1"/>
  <c r="B92" i="9" s="1"/>
  <c r="F92" i="9"/>
  <c r="H91" i="9"/>
  <c r="E91" i="9" s="1"/>
  <c r="B91" i="9" s="1"/>
  <c r="G91" i="9"/>
  <c r="F91" i="9"/>
  <c r="H90" i="9"/>
  <c r="G90" i="9"/>
  <c r="F90" i="9"/>
  <c r="E90" i="9"/>
  <c r="B90" i="9"/>
  <c r="H89" i="9"/>
  <c r="G89" i="9"/>
  <c r="E89" i="9" s="1"/>
  <c r="B89" i="9" s="1"/>
  <c r="F89" i="9"/>
  <c r="H88" i="9"/>
  <c r="G88" i="9"/>
  <c r="F88" i="9"/>
  <c r="E88" i="9"/>
  <c r="B88" i="9"/>
  <c r="H87" i="9"/>
  <c r="G87" i="9"/>
  <c r="F87" i="9"/>
  <c r="E87" i="9"/>
  <c r="B87" i="9" s="1"/>
  <c r="H86" i="9"/>
  <c r="G86" i="9"/>
  <c r="F86" i="9"/>
  <c r="E86" i="9"/>
  <c r="B86" i="9" s="1"/>
  <c r="H85" i="9"/>
  <c r="G85" i="9"/>
  <c r="F85" i="9"/>
  <c r="E85" i="9"/>
  <c r="B85" i="9" s="1"/>
  <c r="H84" i="9"/>
  <c r="G84" i="9"/>
  <c r="E84" i="9" s="1"/>
  <c r="B84" i="9" s="1"/>
  <c r="F84" i="9"/>
  <c r="H83" i="9"/>
  <c r="G83" i="9"/>
  <c r="F83" i="9"/>
  <c r="E83" i="9"/>
  <c r="B83" i="9"/>
  <c r="H82" i="9"/>
  <c r="E82" i="9" s="1"/>
  <c r="B82" i="9" s="1"/>
  <c r="G82" i="9"/>
  <c r="F82" i="9"/>
  <c r="H81" i="9"/>
  <c r="G81" i="9"/>
  <c r="E81" i="9" s="1"/>
  <c r="B81" i="9" s="1"/>
  <c r="F81" i="9"/>
  <c r="H80" i="9"/>
  <c r="G80" i="9"/>
  <c r="E80" i="9" s="1"/>
  <c r="B80" i="9" s="1"/>
  <c r="F80" i="9"/>
  <c r="H79" i="9"/>
  <c r="E79" i="9" s="1"/>
  <c r="B79" i="9" s="1"/>
  <c r="G79" i="9"/>
  <c r="F79" i="9"/>
  <c r="H78" i="9"/>
  <c r="G78" i="9"/>
  <c r="F78" i="9"/>
  <c r="E78" i="9"/>
  <c r="B78" i="9"/>
  <c r="H77" i="9"/>
  <c r="G77" i="9"/>
  <c r="E77" i="9" s="1"/>
  <c r="B77" i="9" s="1"/>
  <c r="F77" i="9"/>
  <c r="H76" i="9"/>
  <c r="G76" i="9"/>
  <c r="F76" i="9"/>
  <c r="E76" i="9"/>
  <c r="B76" i="9"/>
  <c r="H75" i="9"/>
  <c r="G75" i="9"/>
  <c r="F75" i="9"/>
  <c r="E75" i="9"/>
  <c r="B75" i="9" s="1"/>
  <c r="H74" i="9"/>
  <c r="G74" i="9"/>
  <c r="F74" i="9"/>
  <c r="E74" i="9"/>
  <c r="B74" i="9" s="1"/>
  <c r="H73" i="9"/>
  <c r="G73" i="9"/>
  <c r="F73" i="9"/>
  <c r="E73" i="9"/>
  <c r="B73" i="9" s="1"/>
  <c r="H72" i="9"/>
  <c r="G72" i="9"/>
  <c r="E72" i="9" s="1"/>
  <c r="B72" i="9" s="1"/>
  <c r="F72" i="9"/>
  <c r="H71" i="9"/>
  <c r="G71" i="9"/>
  <c r="F71" i="9"/>
  <c r="E71" i="9"/>
  <c r="B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c r="H65" i="9"/>
  <c r="G65" i="9"/>
  <c r="E65" i="9" s="1"/>
  <c r="B65" i="9" s="1"/>
  <c r="F65" i="9"/>
  <c r="H64" i="9"/>
  <c r="G64" i="9"/>
  <c r="F64" i="9"/>
  <c r="E64" i="9"/>
  <c r="B64" i="9"/>
  <c r="H63" i="9"/>
  <c r="G63" i="9"/>
  <c r="F63" i="9"/>
  <c r="E63" i="9"/>
  <c r="B63" i="9" s="1"/>
  <c r="H62" i="9"/>
  <c r="G62" i="9"/>
  <c r="F62" i="9"/>
  <c r="E62" i="9"/>
  <c r="B62" i="9" s="1"/>
  <c r="H61" i="9"/>
  <c r="G61" i="9"/>
  <c r="F61" i="9"/>
  <c r="E61" i="9"/>
  <c r="B61" i="9" s="1"/>
  <c r="H60" i="9"/>
  <c r="G60" i="9"/>
  <c r="E60" i="9" s="1"/>
  <c r="B60" i="9" s="1"/>
  <c r="F60" i="9"/>
  <c r="H59" i="9"/>
  <c r="G59" i="9"/>
  <c r="F59" i="9"/>
  <c r="E59" i="9"/>
  <c r="B59" i="9"/>
  <c r="H58" i="9"/>
  <c r="E58" i="9" s="1"/>
  <c r="B58" i="9" s="1"/>
  <c r="G58" i="9"/>
  <c r="F58" i="9"/>
  <c r="H57" i="9"/>
  <c r="G57" i="9"/>
  <c r="E57" i="9" s="1"/>
  <c r="B57" i="9" s="1"/>
  <c r="F57" i="9"/>
  <c r="H56" i="9"/>
  <c r="G56" i="9"/>
  <c r="E56" i="9" s="1"/>
  <c r="B56" i="9" s="1"/>
  <c r="F56" i="9"/>
  <c r="H55" i="9"/>
  <c r="E55" i="9" s="1"/>
  <c r="B55" i="9" s="1"/>
  <c r="G55" i="9"/>
  <c r="F55" i="9"/>
  <c r="H54" i="9"/>
  <c r="G54" i="9"/>
  <c r="F54" i="9"/>
  <c r="E54" i="9"/>
  <c r="B54" i="9"/>
  <c r="H53" i="9"/>
  <c r="G53" i="9"/>
  <c r="E53" i="9" s="1"/>
  <c r="B53" i="9" s="1"/>
  <c r="F53" i="9"/>
  <c r="H52" i="9"/>
  <c r="G52" i="9"/>
  <c r="F52" i="9"/>
  <c r="E52" i="9"/>
  <c r="B52" i="9"/>
  <c r="H51" i="9"/>
  <c r="G51" i="9"/>
  <c r="F51" i="9"/>
  <c r="E51" i="9"/>
  <c r="B51" i="9" s="1"/>
  <c r="H50" i="9"/>
  <c r="G50" i="9"/>
  <c r="F50" i="9"/>
  <c r="E50" i="9"/>
  <c r="B50" i="9" s="1"/>
  <c r="H49" i="9"/>
  <c r="G49" i="9"/>
  <c r="F49" i="9"/>
  <c r="E49" i="9"/>
  <c r="B49" i="9" s="1"/>
  <c r="H48" i="9"/>
  <c r="G48" i="9"/>
  <c r="E48" i="9" s="1"/>
  <c r="B48" i="9" s="1"/>
  <c r="F48" i="9"/>
  <c r="H47" i="9"/>
  <c r="G47" i="9"/>
  <c r="F47" i="9"/>
  <c r="E47" i="9"/>
  <c r="B47" i="9"/>
  <c r="H46" i="9"/>
  <c r="G46" i="9"/>
  <c r="F46" i="9"/>
  <c r="E46" i="9"/>
  <c r="B46" i="9" s="1"/>
  <c r="H45" i="9"/>
  <c r="G45" i="9"/>
  <c r="E45" i="9" s="1"/>
  <c r="B45" i="9" s="1"/>
  <c r="F45" i="9"/>
  <c r="H44" i="9"/>
  <c r="G44" i="9"/>
  <c r="E44" i="9" s="1"/>
  <c r="B44" i="9" s="1"/>
  <c r="F44" i="9"/>
  <c r="H43" i="9"/>
  <c r="E43" i="9" s="1"/>
  <c r="B43" i="9" s="1"/>
  <c r="G43" i="9"/>
  <c r="F43" i="9"/>
  <c r="H42" i="9"/>
  <c r="G42" i="9"/>
  <c r="F42" i="9"/>
  <c r="E42" i="9"/>
  <c r="B42" i="9"/>
  <c r="H41" i="9"/>
  <c r="G41" i="9"/>
  <c r="E41" i="9" s="1"/>
  <c r="B41" i="9" s="1"/>
  <c r="F41" i="9"/>
  <c r="H40" i="9"/>
  <c r="G40" i="9"/>
  <c r="F40" i="9"/>
  <c r="E40" i="9"/>
  <c r="B40" i="9"/>
  <c r="H39" i="9"/>
  <c r="G39" i="9"/>
  <c r="E39" i="9" s="1"/>
  <c r="B39" i="9" s="1"/>
  <c r="F39" i="9"/>
  <c r="H38" i="9"/>
  <c r="G38" i="9"/>
  <c r="F38" i="9"/>
  <c r="E38" i="9"/>
  <c r="B38" i="9" s="1"/>
  <c r="H37" i="9"/>
  <c r="G37" i="9"/>
  <c r="E37" i="9" s="1"/>
  <c r="B37" i="9" s="1"/>
  <c r="F37" i="9"/>
  <c r="H36" i="9"/>
  <c r="G36" i="9"/>
  <c r="F36" i="9"/>
  <c r="H35" i="9"/>
  <c r="G35" i="9"/>
  <c r="F35" i="9"/>
  <c r="E35" i="9"/>
  <c r="B35" i="9"/>
  <c r="H34" i="9"/>
  <c r="G34" i="9"/>
  <c r="F34" i="9"/>
  <c r="E34" i="9"/>
  <c r="B34" i="9" s="1"/>
  <c r="H33" i="9"/>
  <c r="G33" i="9"/>
  <c r="E33" i="9" s="1"/>
  <c r="B33" i="9" s="1"/>
  <c r="F33" i="9"/>
  <c r="H32" i="9"/>
  <c r="G32" i="9"/>
  <c r="E32" i="9" s="1"/>
  <c r="B32" i="9" s="1"/>
  <c r="F32" i="9"/>
  <c r="H31" i="9"/>
  <c r="G31" i="9"/>
  <c r="F31" i="9"/>
  <c r="H30" i="9"/>
  <c r="G30" i="9"/>
  <c r="F30" i="9"/>
  <c r="E30" i="9"/>
  <c r="B30" i="9"/>
  <c r="H29" i="9"/>
  <c r="G29" i="9"/>
  <c r="E29" i="9" s="1"/>
  <c r="B29" i="9" s="1"/>
  <c r="F29" i="9"/>
  <c r="H28" i="9"/>
  <c r="G28" i="9"/>
  <c r="F28" i="9"/>
  <c r="E28" i="9"/>
  <c r="B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D92" i="8"/>
  <c r="D87" i="8"/>
  <c r="D82" i="8"/>
  <c r="D77" i="8"/>
  <c r="C1654" i="1" s="1"/>
  <c r="H1654" i="1" s="1"/>
  <c r="D72" i="8"/>
  <c r="D67" i="8"/>
  <c r="C1644" i="1" s="1"/>
  <c r="H1644" i="1" s="1"/>
  <c r="D62" i="8"/>
  <c r="D57" i="8"/>
  <c r="C1634" i="1" s="1"/>
  <c r="H1634" i="1" s="1"/>
  <c r="D52" i="8"/>
  <c r="D46" i="8"/>
  <c r="D37" i="8"/>
  <c r="D27" i="8"/>
  <c r="D25" i="8" s="1"/>
  <c r="C1602" i="1" s="1"/>
  <c r="H1602" i="1" s="1"/>
  <c r="D18" i="8"/>
  <c r="D8" i="8"/>
  <c r="D6" i="8" s="1"/>
  <c r="C1583" i="1" s="1"/>
  <c r="H1583" i="1" s="1"/>
  <c r="E44" i="7"/>
  <c r="D44" i="7"/>
  <c r="E39" i="7"/>
  <c r="D39" i="7"/>
  <c r="D38" i="7" s="1"/>
  <c r="E30" i="7"/>
  <c r="D30" i="7"/>
  <c r="E23" i="7"/>
  <c r="E22" i="7" s="1"/>
  <c r="I34" i="3" s="1"/>
  <c r="D23" i="7"/>
  <c r="D22" i="7" s="1"/>
  <c r="E14" i="7"/>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E114" i="6"/>
  <c r="D1510" i="1" s="1"/>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D12" i="5" s="1"/>
  <c r="F12" i="5" s="1"/>
  <c r="F18" i="5"/>
  <c r="F17" i="5"/>
  <c r="F16" i="5"/>
  <c r="F15" i="5"/>
  <c r="F14" i="5"/>
  <c r="E13" i="5"/>
  <c r="E12" i="5" s="1"/>
  <c r="D13" i="5"/>
  <c r="F11" i="5"/>
  <c r="F10" i="5"/>
  <c r="F9"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E585" i="4"/>
  <c r="E584" i="4" s="1"/>
  <c r="D578" i="1" s="1"/>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E529" i="4"/>
  <c r="E522" i="4"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E273" i="4" s="1"/>
  <c r="D278" i="4"/>
  <c r="F278" i="4" s="1"/>
  <c r="F277" i="4"/>
  <c r="F276" i="4"/>
  <c r="F275" i="4"/>
  <c r="E274" i="4"/>
  <c r="D274" i="4"/>
  <c r="F272" i="4"/>
  <c r="F271" i="4"/>
  <c r="F270" i="4"/>
  <c r="E269" i="4"/>
  <c r="D269" i="4"/>
  <c r="F268" i="4"/>
  <c r="F267" i="4"/>
  <c r="F266" i="4"/>
  <c r="F265" i="4"/>
  <c r="F264" i="4"/>
  <c r="E263" i="4"/>
  <c r="D259" i="1"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E221" i="4" s="1"/>
  <c r="D222" i="4"/>
  <c r="F222" i="4" s="1"/>
  <c r="D221" i="4"/>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E135" i="4"/>
  <c r="E134" i="4" s="1"/>
  <c r="D135" i="4"/>
  <c r="D134" i="4"/>
  <c r="F134" i="4" s="1"/>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E49" i="4" s="1"/>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J1578" i="1" s="1"/>
  <c r="D1577" i="1"/>
  <c r="C1577" i="1"/>
  <c r="D1576" i="1"/>
  <c r="C1576" i="1"/>
  <c r="J1576" i="1" s="1"/>
  <c r="D1575" i="1"/>
  <c r="C1575" i="1"/>
  <c r="J1575" i="1" s="1"/>
  <c r="D1574" i="1"/>
  <c r="C1574" i="1"/>
  <c r="D1573" i="1"/>
  <c r="C1573" i="1"/>
  <c r="C1572" i="1"/>
  <c r="D1570" i="1"/>
  <c r="C1570" i="1"/>
  <c r="J1570" i="1" s="1"/>
  <c r="D1569" i="1"/>
  <c r="C1569" i="1"/>
  <c r="J1569" i="1" s="1"/>
  <c r="D1568" i="1"/>
  <c r="C1568" i="1"/>
  <c r="D1567" i="1"/>
  <c r="C1567" i="1"/>
  <c r="D1566" i="1"/>
  <c r="C1566" i="1"/>
  <c r="J1566" i="1" s="1"/>
  <c r="D1565" i="1"/>
  <c r="C1565" i="1"/>
  <c r="D1564" i="1"/>
  <c r="C1564" i="1"/>
  <c r="J1564" i="1" s="1"/>
  <c r="D1563" i="1"/>
  <c r="C1563" i="1"/>
  <c r="H1563" i="1" s="1"/>
  <c r="D1562" i="1"/>
  <c r="C1562" i="1"/>
  <c r="D1561" i="1"/>
  <c r="C1561" i="1"/>
  <c r="D1560" i="1"/>
  <c r="C1560" i="1"/>
  <c r="J1560" i="1" s="1"/>
  <c r="D1559" i="1"/>
  <c r="C1559" i="1"/>
  <c r="D1558" i="1"/>
  <c r="C1558" i="1"/>
  <c r="J1558" i="1" s="1"/>
  <c r="D1557" i="1"/>
  <c r="C1557" i="1"/>
  <c r="J1557" i="1" s="1"/>
  <c r="D1556" i="1"/>
  <c r="D1555" i="1"/>
  <c r="D1554" i="1"/>
  <c r="C1554" i="1"/>
  <c r="J1554" i="1" s="1"/>
  <c r="D1553" i="1"/>
  <c r="C1553" i="1"/>
  <c r="D1552" i="1"/>
  <c r="C1552" i="1"/>
  <c r="J1552" i="1" s="1"/>
  <c r="D1551" i="1"/>
  <c r="C1551" i="1"/>
  <c r="J1551" i="1" s="1"/>
  <c r="D1550" i="1"/>
  <c r="C1550" i="1"/>
  <c r="D1549" i="1"/>
  <c r="C1549" i="1"/>
  <c r="D1548" i="1"/>
  <c r="C1548" i="1"/>
  <c r="J1548" i="1" s="1"/>
  <c r="D1547" i="1"/>
  <c r="C1547" i="1"/>
  <c r="D1546" i="1"/>
  <c r="C1546" i="1"/>
  <c r="J1546" i="1" s="1"/>
  <c r="D1545" i="1"/>
  <c r="C1545" i="1"/>
  <c r="J1545" i="1" s="1"/>
  <c r="D1544" i="1"/>
  <c r="C1544" i="1"/>
  <c r="D1543" i="1"/>
  <c r="C1543" i="1"/>
  <c r="D1542" i="1"/>
  <c r="C1542" i="1"/>
  <c r="J1542" i="1" s="1"/>
  <c r="D1541" i="1"/>
  <c r="C1541" i="1"/>
  <c r="D1536" i="1"/>
  <c r="C1536" i="1"/>
  <c r="D1535" i="1"/>
  <c r="C1535" i="1"/>
  <c r="H1535" i="1" s="1"/>
  <c r="D1534" i="1"/>
  <c r="C1534" i="1"/>
  <c r="H1534" i="1" s="1"/>
  <c r="D1533" i="1"/>
  <c r="C1533" i="1"/>
  <c r="D1532" i="1"/>
  <c r="C1532" i="1"/>
  <c r="H1532" i="1" s="1"/>
  <c r="D1531" i="1"/>
  <c r="C1531" i="1"/>
  <c r="H1531" i="1" s="1"/>
  <c r="D1530" i="1"/>
  <c r="C1530" i="1"/>
  <c r="D1529" i="1"/>
  <c r="C1529" i="1"/>
  <c r="H1529" i="1" s="1"/>
  <c r="D1528" i="1"/>
  <c r="C1528" i="1"/>
  <c r="H1528" i="1" s="1"/>
  <c r="D1527" i="1"/>
  <c r="C1527" i="1"/>
  <c r="D1526" i="1"/>
  <c r="C1526" i="1"/>
  <c r="H1526" i="1" s="1"/>
  <c r="D1525" i="1"/>
  <c r="D1524" i="1"/>
  <c r="C1524" i="1"/>
  <c r="D1523" i="1"/>
  <c r="C1523" i="1"/>
  <c r="H1523" i="1" s="1"/>
  <c r="D1522" i="1"/>
  <c r="C1522" i="1"/>
  <c r="H1522" i="1" s="1"/>
  <c r="D1521" i="1"/>
  <c r="C1521" i="1"/>
  <c r="D1520" i="1"/>
  <c r="C1520" i="1"/>
  <c r="H1520" i="1" s="1"/>
  <c r="D1519" i="1"/>
  <c r="C1519" i="1"/>
  <c r="H1519" i="1" s="1"/>
  <c r="D1518" i="1"/>
  <c r="C1518" i="1"/>
  <c r="D1517" i="1"/>
  <c r="C1517" i="1"/>
  <c r="H1517" i="1" s="1"/>
  <c r="D1516" i="1"/>
  <c r="C1516" i="1"/>
  <c r="H1516" i="1" s="1"/>
  <c r="D1515" i="1"/>
  <c r="C1515" i="1"/>
  <c r="D1514" i="1"/>
  <c r="C1514" i="1"/>
  <c r="H1514" i="1" s="1"/>
  <c r="D1513" i="1"/>
  <c r="C1513" i="1"/>
  <c r="H1513" i="1" s="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D1499" i="1"/>
  <c r="C1499" i="1"/>
  <c r="H1499" i="1" s="1"/>
  <c r="D1498" i="1"/>
  <c r="C1498" i="1"/>
  <c r="H1498" i="1" s="1"/>
  <c r="D1497" i="1"/>
  <c r="C1497" i="1"/>
  <c r="D1496" i="1"/>
  <c r="C1496" i="1"/>
  <c r="H1496" i="1" s="1"/>
  <c r="D1495" i="1"/>
  <c r="C1495" i="1"/>
  <c r="H1495" i="1" s="1"/>
  <c r="D1494" i="1"/>
  <c r="C1494" i="1"/>
  <c r="D1493" i="1"/>
  <c r="C1493" i="1"/>
  <c r="H1493" i="1" s="1"/>
  <c r="D1492" i="1"/>
  <c r="C1492" i="1"/>
  <c r="H1492" i="1" s="1"/>
  <c r="D1491" i="1"/>
  <c r="C1491" i="1"/>
  <c r="C1490" i="1"/>
  <c r="D1489" i="1"/>
  <c r="C1489" i="1"/>
  <c r="H1489" i="1" s="1"/>
  <c r="D1488" i="1"/>
  <c r="C1488" i="1"/>
  <c r="D1487" i="1"/>
  <c r="C1487" i="1"/>
  <c r="H1487" i="1" s="1"/>
  <c r="D1486" i="1"/>
  <c r="C1486" i="1"/>
  <c r="H1486" i="1" s="1"/>
  <c r="D1484" i="1"/>
  <c r="C1484" i="1"/>
  <c r="H1484" i="1" s="1"/>
  <c r="D1483" i="1"/>
  <c r="C1483" i="1"/>
  <c r="H1483" i="1" s="1"/>
  <c r="D1482" i="1"/>
  <c r="C1482" i="1"/>
  <c r="D1481" i="1"/>
  <c r="C1481" i="1"/>
  <c r="H1481" i="1" s="1"/>
  <c r="D1480" i="1"/>
  <c r="C1480" i="1"/>
  <c r="H1480" i="1" s="1"/>
  <c r="D1479" i="1"/>
  <c r="C1479" i="1"/>
  <c r="D1478" i="1"/>
  <c r="C1478" i="1"/>
  <c r="H1478" i="1" s="1"/>
  <c r="D1477" i="1"/>
  <c r="C1477" i="1"/>
  <c r="H1477" i="1" s="1"/>
  <c r="D1476" i="1"/>
  <c r="C1476" i="1"/>
  <c r="D1475" i="1"/>
  <c r="C1475" i="1"/>
  <c r="H1475" i="1" s="1"/>
  <c r="D1474" i="1"/>
  <c r="C1474" i="1"/>
  <c r="H1474" i="1" s="1"/>
  <c r="D1473" i="1"/>
  <c r="C1473" i="1"/>
  <c r="D1472" i="1"/>
  <c r="C1472" i="1"/>
  <c r="H1472" i="1" s="1"/>
  <c r="D1471" i="1"/>
  <c r="D1470" i="1"/>
  <c r="C1470" i="1"/>
  <c r="D1469" i="1"/>
  <c r="C1469" i="1"/>
  <c r="H1469" i="1" s="1"/>
  <c r="D1468" i="1"/>
  <c r="C1468" i="1"/>
  <c r="H1468" i="1" s="1"/>
  <c r="D1467" i="1"/>
  <c r="C1467" i="1"/>
  <c r="D1466" i="1"/>
  <c r="C1466" i="1"/>
  <c r="H1466" i="1" s="1"/>
  <c r="D1465" i="1"/>
  <c r="C1465" i="1"/>
  <c r="H1465" i="1" s="1"/>
  <c r="D1464" i="1"/>
  <c r="C1464" i="1"/>
  <c r="D1463" i="1"/>
  <c r="C1463" i="1"/>
  <c r="H1463" i="1" s="1"/>
  <c r="C1462" i="1"/>
  <c r="H1462" i="1" s="1"/>
  <c r="D1461" i="1"/>
  <c r="C1461" i="1"/>
  <c r="D1460" i="1"/>
  <c r="C1460" i="1"/>
  <c r="H1460" i="1" s="1"/>
  <c r="D1459" i="1"/>
  <c r="C1459" i="1"/>
  <c r="H1459" i="1" s="1"/>
  <c r="D1458" i="1"/>
  <c r="C1458" i="1"/>
  <c r="D1457" i="1"/>
  <c r="C1457" i="1"/>
  <c r="H1457" i="1" s="1"/>
  <c r="D1456" i="1"/>
  <c r="C1456" i="1"/>
  <c r="H1456" i="1" s="1"/>
  <c r="D1455" i="1"/>
  <c r="C1455" i="1"/>
  <c r="D1454" i="1"/>
  <c r="C1454" i="1"/>
  <c r="H1454" i="1" s="1"/>
  <c r="D1453" i="1"/>
  <c r="C1453" i="1"/>
  <c r="H1453" i="1" s="1"/>
  <c r="D1452" i="1"/>
  <c r="C1452" i="1"/>
  <c r="D1451" i="1"/>
  <c r="C1451" i="1"/>
  <c r="H1451" i="1" s="1"/>
  <c r="D1450" i="1"/>
  <c r="D1449" i="1"/>
  <c r="C1449" i="1"/>
  <c r="D1448" i="1"/>
  <c r="C1448" i="1"/>
  <c r="H1448" i="1" s="1"/>
  <c r="D1447" i="1"/>
  <c r="C1447" i="1"/>
  <c r="H1447" i="1" s="1"/>
  <c r="D1446" i="1"/>
  <c r="C1446" i="1"/>
  <c r="D1445" i="1"/>
  <c r="C1445" i="1"/>
  <c r="H1445" i="1" s="1"/>
  <c r="D1444" i="1"/>
  <c r="C1444" i="1"/>
  <c r="H1444" i="1" s="1"/>
  <c r="D1443" i="1"/>
  <c r="C1443" i="1"/>
  <c r="D1442" i="1"/>
  <c r="C1442" i="1"/>
  <c r="H1442" i="1" s="1"/>
  <c r="D1441" i="1"/>
  <c r="C1441" i="1"/>
  <c r="H1441" i="1" s="1"/>
  <c r="D1440" i="1"/>
  <c r="C1440" i="1"/>
  <c r="C1439" i="1"/>
  <c r="D1438" i="1"/>
  <c r="C1438" i="1"/>
  <c r="H1438" i="1" s="1"/>
  <c r="D1437" i="1"/>
  <c r="C1437" i="1"/>
  <c r="D1436" i="1"/>
  <c r="C1436" i="1"/>
  <c r="H1436" i="1" s="1"/>
  <c r="D1435" i="1"/>
  <c r="C1435" i="1"/>
  <c r="H1435" i="1" s="1"/>
  <c r="D1434" i="1"/>
  <c r="C1434" i="1"/>
  <c r="D1433" i="1"/>
  <c r="C1433" i="1"/>
  <c r="H1433" i="1" s="1"/>
  <c r="C1432" i="1"/>
  <c r="D1430" i="1"/>
  <c r="C1430" i="1"/>
  <c r="H1430" i="1" s="1"/>
  <c r="D1429" i="1"/>
  <c r="C1429" i="1"/>
  <c r="H1429" i="1" s="1"/>
  <c r="D1428" i="1"/>
  <c r="C1428" i="1"/>
  <c r="D1427" i="1"/>
  <c r="C1427" i="1"/>
  <c r="H1427" i="1" s="1"/>
  <c r="D1426" i="1"/>
  <c r="C1426" i="1"/>
  <c r="H1426" i="1" s="1"/>
  <c r="D1425" i="1"/>
  <c r="C1425" i="1"/>
  <c r="D1424" i="1"/>
  <c r="C1424" i="1"/>
  <c r="H1424" i="1" s="1"/>
  <c r="D1423" i="1"/>
  <c r="C1423" i="1"/>
  <c r="H1423" i="1" s="1"/>
  <c r="D1422" i="1"/>
  <c r="C1422" i="1"/>
  <c r="D1421" i="1"/>
  <c r="C1421" i="1"/>
  <c r="H1421" i="1" s="1"/>
  <c r="D1420" i="1"/>
  <c r="C1420" i="1"/>
  <c r="H1420" i="1" s="1"/>
  <c r="D1419" i="1"/>
  <c r="C1419" i="1"/>
  <c r="D1418" i="1"/>
  <c r="C1418" i="1"/>
  <c r="H1418" i="1" s="1"/>
  <c r="D1417" i="1"/>
  <c r="C1417" i="1"/>
  <c r="H1417" i="1" s="1"/>
  <c r="D1416" i="1"/>
  <c r="C1416" i="1"/>
  <c r="D1415" i="1"/>
  <c r="C1415" i="1"/>
  <c r="H1415" i="1" s="1"/>
  <c r="D1414" i="1"/>
  <c r="C1414" i="1"/>
  <c r="H1414" i="1" s="1"/>
  <c r="D1413" i="1"/>
  <c r="C1413" i="1"/>
  <c r="D1412" i="1"/>
  <c r="C1412" i="1"/>
  <c r="H1412" i="1" s="1"/>
  <c r="D1411" i="1"/>
  <c r="C1411" i="1"/>
  <c r="H1411" i="1" s="1"/>
  <c r="D1410" i="1"/>
  <c r="C1410" i="1"/>
  <c r="C1409" i="1"/>
  <c r="H1409" i="1" s="1"/>
  <c r="D1408" i="1"/>
  <c r="C1408" i="1"/>
  <c r="H1408" i="1" s="1"/>
  <c r="D1407" i="1"/>
  <c r="C1407" i="1"/>
  <c r="D1406" i="1"/>
  <c r="C1406" i="1"/>
  <c r="H1406" i="1" s="1"/>
  <c r="D1405" i="1"/>
  <c r="C1405" i="1"/>
  <c r="H1405" i="1" s="1"/>
  <c r="D1404" i="1"/>
  <c r="C1404" i="1"/>
  <c r="D1403" i="1"/>
  <c r="C1403" i="1"/>
  <c r="H1403" i="1" s="1"/>
  <c r="C1402" i="1"/>
  <c r="D1400" i="1"/>
  <c r="C1400" i="1"/>
  <c r="H1400" i="1" s="1"/>
  <c r="D1399" i="1"/>
  <c r="C1399" i="1"/>
  <c r="H1399" i="1" s="1"/>
  <c r="D1398" i="1"/>
  <c r="C1398" i="1"/>
  <c r="D1397" i="1"/>
  <c r="C1397" i="1"/>
  <c r="H1397" i="1" s="1"/>
  <c r="D1396" i="1"/>
  <c r="C1396" i="1"/>
  <c r="H1396" i="1" s="1"/>
  <c r="D1395" i="1"/>
  <c r="C1395" i="1"/>
  <c r="D1394" i="1"/>
  <c r="C1394" i="1"/>
  <c r="H1394" i="1" s="1"/>
  <c r="D1393" i="1"/>
  <c r="C1393" i="1"/>
  <c r="H1393" i="1" s="1"/>
  <c r="D1392" i="1"/>
  <c r="C1392" i="1"/>
  <c r="D1391" i="1"/>
  <c r="C1391" i="1"/>
  <c r="H1391" i="1" s="1"/>
  <c r="D1390" i="1"/>
  <c r="C1390" i="1"/>
  <c r="H1390" i="1" s="1"/>
  <c r="D1389" i="1"/>
  <c r="C1389" i="1"/>
  <c r="D1388" i="1"/>
  <c r="C1388" i="1"/>
  <c r="H1388" i="1" s="1"/>
  <c r="D1387" i="1"/>
  <c r="C1387" i="1"/>
  <c r="D1386" i="1"/>
  <c r="C1386" i="1"/>
  <c r="D1385" i="1"/>
  <c r="C1385" i="1"/>
  <c r="H1385" i="1" s="1"/>
  <c r="D1384" i="1"/>
  <c r="C1384" i="1"/>
  <c r="D1383" i="1"/>
  <c r="C1383" i="1"/>
  <c r="D1382" i="1"/>
  <c r="C1382" i="1"/>
  <c r="H1382" i="1" s="1"/>
  <c r="D1381" i="1"/>
  <c r="C1381" i="1"/>
  <c r="H1381" i="1" s="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H1373" i="1" s="1"/>
  <c r="D1372" i="1"/>
  <c r="C1372" i="1"/>
  <c r="H1372" i="1" s="1"/>
  <c r="D1371" i="1"/>
  <c r="C1371" i="1"/>
  <c r="D1370" i="1"/>
  <c r="C1370" i="1"/>
  <c r="H1370" i="1" s="1"/>
  <c r="D1369" i="1"/>
  <c r="C1369" i="1"/>
  <c r="H1369" i="1" s="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H1361" i="1" s="1"/>
  <c r="D1360" i="1"/>
  <c r="C1360" i="1"/>
  <c r="H1360" i="1" s="1"/>
  <c r="D1359" i="1"/>
  <c r="C1359" i="1"/>
  <c r="D1358" i="1"/>
  <c r="C1358" i="1"/>
  <c r="H1358" i="1" s="1"/>
  <c r="D1357" i="1"/>
  <c r="C1357" i="1"/>
  <c r="H1357" i="1" s="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H1343" i="1" s="1"/>
  <c r="D1342" i="1"/>
  <c r="C1342" i="1"/>
  <c r="D1341" i="1"/>
  <c r="C1341" i="1"/>
  <c r="D1340" i="1"/>
  <c r="C1340" i="1"/>
  <c r="D1339" i="1"/>
  <c r="C1339" i="1"/>
  <c r="D1338" i="1"/>
  <c r="C1338" i="1"/>
  <c r="H1338" i="1" s="1"/>
  <c r="D1337" i="1"/>
  <c r="C1337" i="1"/>
  <c r="H1337" i="1" s="1"/>
  <c r="D1336" i="1"/>
  <c r="C1336" i="1"/>
  <c r="H1336" i="1" s="1"/>
  <c r="D1335" i="1"/>
  <c r="C1335" i="1"/>
  <c r="D1334" i="1"/>
  <c r="C1334" i="1"/>
  <c r="D1333" i="1"/>
  <c r="C1333" i="1"/>
  <c r="H1333" i="1" s="1"/>
  <c r="D1332" i="1"/>
  <c r="C1332" i="1"/>
  <c r="H1332" i="1" s="1"/>
  <c r="D1331" i="1"/>
  <c r="C1331" i="1"/>
  <c r="H1331" i="1" s="1"/>
  <c r="D1330" i="1"/>
  <c r="C1330" i="1"/>
  <c r="H1330" i="1" s="1"/>
  <c r="D1329" i="1"/>
  <c r="C1329" i="1"/>
  <c r="D1328" i="1"/>
  <c r="C1328" i="1"/>
  <c r="D1327" i="1"/>
  <c r="C1327" i="1"/>
  <c r="H1327" i="1" s="1"/>
  <c r="D1326" i="1"/>
  <c r="C1326" i="1"/>
  <c r="H1326" i="1" s="1"/>
  <c r="D1325" i="1"/>
  <c r="C1325" i="1"/>
  <c r="H1325" i="1" s="1"/>
  <c r="D1324" i="1"/>
  <c r="C1324" i="1"/>
  <c r="H1324" i="1" s="1"/>
  <c r="D1323" i="1"/>
  <c r="C1323" i="1"/>
  <c r="D1322" i="1"/>
  <c r="C1322" i="1"/>
  <c r="D1321" i="1"/>
  <c r="C1321" i="1"/>
  <c r="H1321" i="1" s="1"/>
  <c r="D1320" i="1"/>
  <c r="C1320" i="1"/>
  <c r="H1320" i="1" s="1"/>
  <c r="D1319" i="1"/>
  <c r="C1319" i="1"/>
  <c r="H1319" i="1" s="1"/>
  <c r="D1318" i="1"/>
  <c r="C1318" i="1"/>
  <c r="H1318" i="1" s="1"/>
  <c r="D1317" i="1"/>
  <c r="C1317" i="1"/>
  <c r="D1316" i="1"/>
  <c r="C1316" i="1"/>
  <c r="D1315" i="1"/>
  <c r="C1315" i="1"/>
  <c r="H1315" i="1" s="1"/>
  <c r="D1314" i="1"/>
  <c r="C1314" i="1"/>
  <c r="H1314" i="1" s="1"/>
  <c r="D1313" i="1"/>
  <c r="C1313" i="1"/>
  <c r="H1313" i="1" s="1"/>
  <c r="D1312" i="1"/>
  <c r="C1312" i="1"/>
  <c r="H1312" i="1" s="1"/>
  <c r="D1311" i="1"/>
  <c r="C1311" i="1"/>
  <c r="D1310" i="1"/>
  <c r="C1310" i="1"/>
  <c r="D1309" i="1"/>
  <c r="C1309" i="1"/>
  <c r="H1309" i="1" s="1"/>
  <c r="D1308" i="1"/>
  <c r="C1308" i="1"/>
  <c r="H1308" i="1" s="1"/>
  <c r="D1307" i="1"/>
  <c r="C1307" i="1"/>
  <c r="H1307" i="1" s="1"/>
  <c r="D1306" i="1"/>
  <c r="C1306" i="1"/>
  <c r="H1306" i="1" s="1"/>
  <c r="D1305" i="1"/>
  <c r="C1305" i="1"/>
  <c r="D1304" i="1"/>
  <c r="C1304" i="1"/>
  <c r="D1303" i="1"/>
  <c r="C1303" i="1"/>
  <c r="H1303" i="1" s="1"/>
  <c r="D1302" i="1"/>
  <c r="C1302" i="1"/>
  <c r="H1302" i="1" s="1"/>
  <c r="D1301" i="1"/>
  <c r="C1301" i="1"/>
  <c r="H1301" i="1" s="1"/>
  <c r="D1300" i="1"/>
  <c r="D1299" i="1"/>
  <c r="C1299" i="1"/>
  <c r="D1298" i="1"/>
  <c r="C1298" i="1"/>
  <c r="D1297" i="1"/>
  <c r="C1297" i="1"/>
  <c r="H1297" i="1" s="1"/>
  <c r="D1296" i="1"/>
  <c r="C1296" i="1"/>
  <c r="H1296" i="1" s="1"/>
  <c r="D1295" i="1"/>
  <c r="C1295" i="1"/>
  <c r="H1295" i="1" s="1"/>
  <c r="D1294" i="1"/>
  <c r="C1294" i="1"/>
  <c r="H1294" i="1" s="1"/>
  <c r="D1293" i="1"/>
  <c r="C1293" i="1"/>
  <c r="D1292" i="1"/>
  <c r="C1292" i="1"/>
  <c r="D1291" i="1"/>
  <c r="C1291" i="1"/>
  <c r="H1291" i="1" s="1"/>
  <c r="D1290" i="1"/>
  <c r="C1290" i="1"/>
  <c r="D1289" i="1"/>
  <c r="C1289" i="1"/>
  <c r="H1289" i="1" s="1"/>
  <c r="D1288" i="1"/>
  <c r="C1288" i="1"/>
  <c r="H1288" i="1" s="1"/>
  <c r="D1287" i="1"/>
  <c r="C1287" i="1"/>
  <c r="D1286" i="1"/>
  <c r="C1286" i="1"/>
  <c r="D1285" i="1"/>
  <c r="C1285" i="1"/>
  <c r="H1285" i="1" s="1"/>
  <c r="D1284" i="1"/>
  <c r="C1284" i="1"/>
  <c r="H1284" i="1" s="1"/>
  <c r="D1283" i="1"/>
  <c r="C1283" i="1"/>
  <c r="D1282" i="1"/>
  <c r="C1282" i="1"/>
  <c r="D1281" i="1"/>
  <c r="D1280" i="1"/>
  <c r="C1280" i="1"/>
  <c r="D1279" i="1"/>
  <c r="C1279" i="1"/>
  <c r="H1279" i="1" s="1"/>
  <c r="D1277" i="1"/>
  <c r="C1277" i="1"/>
  <c r="H1277" i="1" s="1"/>
  <c r="D1276" i="1"/>
  <c r="C1276" i="1"/>
  <c r="H1276" i="1" s="1"/>
  <c r="D1275" i="1"/>
  <c r="C1275" i="1"/>
  <c r="D1274" i="1"/>
  <c r="C1274" i="1"/>
  <c r="D1273" i="1"/>
  <c r="C1273" i="1"/>
  <c r="H1273" i="1" s="1"/>
  <c r="D1272" i="1"/>
  <c r="C1272" i="1"/>
  <c r="H1272" i="1" s="1"/>
  <c r="D1271" i="1"/>
  <c r="C1271" i="1"/>
  <c r="H1271" i="1" s="1"/>
  <c r="D1270" i="1"/>
  <c r="C1270" i="1"/>
  <c r="H1270" i="1" s="1"/>
  <c r="D1269" i="1"/>
  <c r="C1269" i="1"/>
  <c r="D1268" i="1"/>
  <c r="C1268" i="1"/>
  <c r="D1267" i="1"/>
  <c r="C1267" i="1"/>
  <c r="H1267" i="1" s="1"/>
  <c r="D1266" i="1"/>
  <c r="C1266" i="1"/>
  <c r="H1266" i="1" s="1"/>
  <c r="D1265" i="1"/>
  <c r="C1265" i="1"/>
  <c r="H1265" i="1" s="1"/>
  <c r="D1264" i="1"/>
  <c r="C1264" i="1"/>
  <c r="H1264" i="1" s="1"/>
  <c r="D1263" i="1"/>
  <c r="C1263" i="1"/>
  <c r="D1262" i="1"/>
  <c r="C1262" i="1"/>
  <c r="D1261" i="1"/>
  <c r="C1261" i="1"/>
  <c r="H1261" i="1" s="1"/>
  <c r="D1260" i="1"/>
  <c r="C1260" i="1"/>
  <c r="H1260" i="1" s="1"/>
  <c r="D1258" i="1"/>
  <c r="C1258" i="1"/>
  <c r="H1258" i="1" s="1"/>
  <c r="D1257" i="1"/>
  <c r="C1257" i="1"/>
  <c r="D1256" i="1"/>
  <c r="C1256" i="1"/>
  <c r="D1254" i="1"/>
  <c r="C1254" i="1"/>
  <c r="H1254" i="1" s="1"/>
  <c r="D1253" i="1"/>
  <c r="C1253" i="1"/>
  <c r="H1253" i="1" s="1"/>
  <c r="D1252" i="1"/>
  <c r="C1252" i="1"/>
  <c r="H1252" i="1" s="1"/>
  <c r="D1251" i="1"/>
  <c r="C1251" i="1"/>
  <c r="H1251" i="1" s="1"/>
  <c r="D1250" i="1"/>
  <c r="C1250" i="1"/>
  <c r="D1249" i="1"/>
  <c r="C1249" i="1"/>
  <c r="H1249" i="1" s="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H1240" i="1" s="1"/>
  <c r="D1239" i="1"/>
  <c r="C1239" i="1"/>
  <c r="H1239" i="1" s="1"/>
  <c r="D1238" i="1"/>
  <c r="C1238" i="1"/>
  <c r="D1237" i="1"/>
  <c r="C1237" i="1"/>
  <c r="H1237" i="1" s="1"/>
  <c r="D1236" i="1"/>
  <c r="C1236" i="1"/>
  <c r="H1236" i="1" s="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H1228" i="1" s="1"/>
  <c r="D1227" i="1"/>
  <c r="C1227" i="1"/>
  <c r="H1227" i="1" s="1"/>
  <c r="D1226" i="1"/>
  <c r="C1226" i="1"/>
  <c r="D1225" i="1"/>
  <c r="C1225" i="1"/>
  <c r="H1225" i="1" s="1"/>
  <c r="D1224" i="1"/>
  <c r="C1224" i="1"/>
  <c r="H1224" i="1" s="1"/>
  <c r="D1223" i="1"/>
  <c r="C1223" i="1"/>
  <c r="H1223" i="1" s="1"/>
  <c r="D1222" i="1"/>
  <c r="C1222" i="1"/>
  <c r="H1222" i="1" s="1"/>
  <c r="D1221" i="1"/>
  <c r="C1221" i="1"/>
  <c r="H1221" i="1" s="1"/>
  <c r="D1220" i="1"/>
  <c r="C1220" i="1"/>
  <c r="D1219" i="1"/>
  <c r="C1219" i="1"/>
  <c r="H1219" i="1" s="1"/>
  <c r="D1218" i="1"/>
  <c r="C1218" i="1"/>
  <c r="H1218" i="1" s="1"/>
  <c r="D1217" i="1"/>
  <c r="C1217" i="1"/>
  <c r="H1217" i="1" s="1"/>
  <c r="D1216" i="1"/>
  <c r="C1216" i="1"/>
  <c r="H1216" i="1" s="1"/>
  <c r="D1215" i="1"/>
  <c r="C1215" i="1"/>
  <c r="H1215" i="1" s="1"/>
  <c r="D1214" i="1"/>
  <c r="C1214" i="1"/>
  <c r="D1213" i="1"/>
  <c r="C1213" i="1"/>
  <c r="H1213" i="1" s="1"/>
  <c r="D1212" i="1"/>
  <c r="C1212" i="1"/>
  <c r="H1212" i="1" s="1"/>
  <c r="D1211" i="1"/>
  <c r="C1211" i="1"/>
  <c r="H1211" i="1" s="1"/>
  <c r="D1210" i="1"/>
  <c r="C1210" i="1"/>
  <c r="H1210" i="1" s="1"/>
  <c r="D1209" i="1"/>
  <c r="C1209" i="1"/>
  <c r="H1209" i="1" s="1"/>
  <c r="D1208" i="1"/>
  <c r="C1208" i="1"/>
  <c r="D1206" i="1"/>
  <c r="C1206" i="1"/>
  <c r="H1206" i="1" s="1"/>
  <c r="D1205" i="1"/>
  <c r="C1205" i="1"/>
  <c r="H1205" i="1" s="1"/>
  <c r="D1204" i="1"/>
  <c r="C1204" i="1"/>
  <c r="H1204" i="1" s="1"/>
  <c r="D1203" i="1"/>
  <c r="C1203" i="1"/>
  <c r="H1203" i="1" s="1"/>
  <c r="D1202" i="1"/>
  <c r="C1202" i="1"/>
  <c r="D1201" i="1"/>
  <c r="C1201" i="1"/>
  <c r="H1201" i="1" s="1"/>
  <c r="D1200" i="1"/>
  <c r="C1200" i="1"/>
  <c r="H1200" i="1" s="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H1192" i="1" s="1"/>
  <c r="D1191" i="1"/>
  <c r="C1191" i="1"/>
  <c r="H1191" i="1" s="1"/>
  <c r="D1190" i="1"/>
  <c r="C1190" i="1"/>
  <c r="D1189" i="1"/>
  <c r="C1189" i="1"/>
  <c r="H1189" i="1" s="1"/>
  <c r="D1188" i="1"/>
  <c r="C1188" i="1"/>
  <c r="H1188" i="1" s="1"/>
  <c r="D1187" i="1"/>
  <c r="C1187" i="1"/>
  <c r="H1187" i="1" s="1"/>
  <c r="D1186" i="1"/>
  <c r="C1186" i="1"/>
  <c r="H1186" i="1" s="1"/>
  <c r="D1185" i="1"/>
  <c r="D1184" i="1"/>
  <c r="C1184" i="1"/>
  <c r="D1183" i="1"/>
  <c r="C1183" i="1"/>
  <c r="H1183" i="1" s="1"/>
  <c r="D1182" i="1"/>
  <c r="D1179" i="1"/>
  <c r="C1179" i="1"/>
  <c r="H1179" i="1" s="1"/>
  <c r="D1178" i="1"/>
  <c r="C1178" i="1"/>
  <c r="D1177" i="1"/>
  <c r="C1177" i="1"/>
  <c r="H1177" i="1" s="1"/>
  <c r="D1176" i="1"/>
  <c r="C1176" i="1"/>
  <c r="H1176" i="1" s="1"/>
  <c r="D1175" i="1"/>
  <c r="C1175" i="1"/>
  <c r="H1175" i="1" s="1"/>
  <c r="D1174" i="1"/>
  <c r="C1174" i="1"/>
  <c r="H1174" i="1" s="1"/>
  <c r="D1173" i="1"/>
  <c r="C1173" i="1"/>
  <c r="H1173" i="1" s="1"/>
  <c r="D1172" i="1"/>
  <c r="C1172" i="1"/>
  <c r="D1171" i="1"/>
  <c r="C1171" i="1"/>
  <c r="H1171" i="1" s="1"/>
  <c r="D1170" i="1"/>
  <c r="C1170" i="1"/>
  <c r="H1170" i="1" s="1"/>
  <c r="D1169" i="1"/>
  <c r="C1169" i="1"/>
  <c r="H1169" i="1" s="1"/>
  <c r="D1168" i="1"/>
  <c r="C1168" i="1"/>
  <c r="H1168" i="1" s="1"/>
  <c r="D1167" i="1"/>
  <c r="C1167" i="1"/>
  <c r="H1167" i="1" s="1"/>
  <c r="D1166" i="1"/>
  <c r="C1166" i="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H1156" i="1" s="1"/>
  <c r="D1155" i="1"/>
  <c r="C1155" i="1"/>
  <c r="H1155" i="1" s="1"/>
  <c r="D1154" i="1"/>
  <c r="C1154" i="1"/>
  <c r="D1153" i="1"/>
  <c r="C1153" i="1"/>
  <c r="H1153" i="1" s="1"/>
  <c r="C1152" i="1"/>
  <c r="D1151" i="1"/>
  <c r="C1151" i="1"/>
  <c r="H1151" i="1" s="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D1141" i="1"/>
  <c r="C1141" i="1"/>
  <c r="H1141" i="1" s="1"/>
  <c r="D1139" i="1"/>
  <c r="C1139" i="1"/>
  <c r="H1139" i="1" s="1"/>
  <c r="D1138" i="1"/>
  <c r="C1138" i="1"/>
  <c r="H1138" i="1" s="1"/>
  <c r="D1137" i="1"/>
  <c r="C1137" i="1"/>
  <c r="H1137" i="1" s="1"/>
  <c r="D1136" i="1"/>
  <c r="C1136" i="1"/>
  <c r="D1135" i="1"/>
  <c r="C1135" i="1"/>
  <c r="H1135" i="1" s="1"/>
  <c r="D1134" i="1"/>
  <c r="C1134" i="1"/>
  <c r="H1134" i="1" s="1"/>
  <c r="D1133" i="1"/>
  <c r="C1133" i="1"/>
  <c r="H1133" i="1" s="1"/>
  <c r="D1132" i="1"/>
  <c r="C1132" i="1"/>
  <c r="H1132" i="1" s="1"/>
  <c r="D1131" i="1"/>
  <c r="C1131" i="1"/>
  <c r="H1131" i="1" s="1"/>
  <c r="D1130" i="1"/>
  <c r="C1130" i="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H1114" i="1" s="1"/>
  <c r="D1113" i="1"/>
  <c r="C1113" i="1"/>
  <c r="H1113" i="1" s="1"/>
  <c r="D1112" i="1"/>
  <c r="C1112" i="1"/>
  <c r="D1111" i="1"/>
  <c r="C1111" i="1"/>
  <c r="H1111" i="1" s="1"/>
  <c r="D1110" i="1"/>
  <c r="C1110" i="1"/>
  <c r="H1110" i="1" s="1"/>
  <c r="D1109" i="1"/>
  <c r="C1109" i="1"/>
  <c r="H1109" i="1" s="1"/>
  <c r="D1108" i="1"/>
  <c r="C1108" i="1"/>
  <c r="H1108" i="1" s="1"/>
  <c r="D1107" i="1"/>
  <c r="C1107" i="1"/>
  <c r="H1107" i="1" s="1"/>
  <c r="D1106" i="1"/>
  <c r="C1106" i="1"/>
  <c r="D1105" i="1"/>
  <c r="C1105" i="1"/>
  <c r="H1105" i="1" s="1"/>
  <c r="D1104" i="1"/>
  <c r="C1104" i="1"/>
  <c r="H1104" i="1" s="1"/>
  <c r="D1103" i="1"/>
  <c r="C1103" i="1"/>
  <c r="H1103" i="1" s="1"/>
  <c r="D1102" i="1"/>
  <c r="C1102" i="1"/>
  <c r="H1102" i="1" s="1"/>
  <c r="D1101" i="1"/>
  <c r="C1101" i="1"/>
  <c r="H1101" i="1" s="1"/>
  <c r="D1100" i="1"/>
  <c r="C1100" i="1"/>
  <c r="D1099" i="1"/>
  <c r="C1099" i="1"/>
  <c r="H1099" i="1" s="1"/>
  <c r="D1098" i="1"/>
  <c r="C1098" i="1"/>
  <c r="H1098" i="1" s="1"/>
  <c r="D1097" i="1"/>
  <c r="C1097" i="1"/>
  <c r="H1097" i="1" s="1"/>
  <c r="D1096" i="1"/>
  <c r="C1096" i="1"/>
  <c r="H1096" i="1" s="1"/>
  <c r="D1095" i="1"/>
  <c r="C1095" i="1"/>
  <c r="H1095" i="1" s="1"/>
  <c r="D1094" i="1"/>
  <c r="C1094" i="1"/>
  <c r="C1093" i="1"/>
  <c r="D1092" i="1"/>
  <c r="C1092" i="1"/>
  <c r="H1092" i="1" s="1"/>
  <c r="D1091" i="1"/>
  <c r="C1091" i="1"/>
  <c r="H1091" i="1" s="1"/>
  <c r="D1090" i="1"/>
  <c r="C1090" i="1"/>
  <c r="H1090" i="1" s="1"/>
  <c r="D1089" i="1"/>
  <c r="C1089" i="1"/>
  <c r="H1089" i="1" s="1"/>
  <c r="D1088" i="1"/>
  <c r="C1088" i="1"/>
  <c r="D1087" i="1"/>
  <c r="C1087" i="1"/>
  <c r="H1087" i="1" s="1"/>
  <c r="D1086" i="1"/>
  <c r="C1086" i="1"/>
  <c r="H1086" i="1" s="1"/>
  <c r="D1085" i="1"/>
  <c r="C1085" i="1"/>
  <c r="H1085" i="1" s="1"/>
  <c r="D1084" i="1"/>
  <c r="C1084" i="1"/>
  <c r="H1084" i="1" s="1"/>
  <c r="D1083" i="1"/>
  <c r="C1083" i="1"/>
  <c r="H1083" i="1" s="1"/>
  <c r="D1082" i="1"/>
  <c r="C1082" i="1"/>
  <c r="D1081" i="1"/>
  <c r="C1081" i="1"/>
  <c r="H1081" i="1" s="1"/>
  <c r="D1080" i="1"/>
  <c r="C1080" i="1"/>
  <c r="H1080" i="1" s="1"/>
  <c r="D1079" i="1"/>
  <c r="C1079" i="1"/>
  <c r="H1079" i="1" s="1"/>
  <c r="D1078" i="1"/>
  <c r="C1078" i="1"/>
  <c r="H1078" i="1" s="1"/>
  <c r="D1077" i="1"/>
  <c r="C1077" i="1"/>
  <c r="H1077" i="1" s="1"/>
  <c r="D1076" i="1"/>
  <c r="C1076" i="1"/>
  <c r="D1075" i="1"/>
  <c r="D1073" i="1"/>
  <c r="C1073" i="1"/>
  <c r="H1073" i="1" s="1"/>
  <c r="D1072" i="1"/>
  <c r="C1072" i="1"/>
  <c r="H1072" i="1" s="1"/>
  <c r="D1071" i="1"/>
  <c r="C1071" i="1"/>
  <c r="H1071" i="1" s="1"/>
  <c r="D1070" i="1"/>
  <c r="C1070" i="1"/>
  <c r="D1069" i="1"/>
  <c r="C1069" i="1"/>
  <c r="H1069" i="1" s="1"/>
  <c r="D1068" i="1"/>
  <c r="C1068" i="1"/>
  <c r="H1068" i="1" s="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H1060" i="1" s="1"/>
  <c r="D1059" i="1"/>
  <c r="C1059" i="1"/>
  <c r="H1059" i="1" s="1"/>
  <c r="D1058" i="1"/>
  <c r="C1058" i="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H1048" i="1" s="1"/>
  <c r="D1047" i="1"/>
  <c r="C1047" i="1"/>
  <c r="H1047" i="1" s="1"/>
  <c r="D1046" i="1"/>
  <c r="C1046" i="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D1033" i="1"/>
  <c r="C1033" i="1"/>
  <c r="H1033" i="1" s="1"/>
  <c r="D1032" i="1"/>
  <c r="C1032" i="1"/>
  <c r="H1032" i="1" s="1"/>
  <c r="D1031" i="1"/>
  <c r="C1031" i="1"/>
  <c r="H1031" i="1" s="1"/>
  <c r="D1030" i="1"/>
  <c r="C1030" i="1"/>
  <c r="H1030" i="1" s="1"/>
  <c r="D1029" i="1"/>
  <c r="C1029" i="1"/>
  <c r="H1029" i="1" s="1"/>
  <c r="D1028" i="1"/>
  <c r="C1028" i="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H62" i="1" s="1"/>
  <c r="D61" i="1"/>
  <c r="C61" i="1"/>
  <c r="D60" i="1"/>
  <c r="C60" i="1"/>
  <c r="D59" i="1"/>
  <c r="C59" i="1"/>
  <c r="D58" i="1"/>
  <c r="C58" i="1"/>
  <c r="D57" i="1"/>
  <c r="C57" i="1"/>
  <c r="D56" i="1"/>
  <c r="C56" i="1"/>
  <c r="H56" i="1" s="1"/>
  <c r="D55" i="1"/>
  <c r="C55" i="1"/>
  <c r="D54" i="1"/>
  <c r="C54" i="1"/>
  <c r="D53" i="1"/>
  <c r="C53" i="1"/>
  <c r="D52" i="1"/>
  <c r="C52" i="1"/>
  <c r="D51" i="1"/>
  <c r="C51" i="1"/>
  <c r="D50" i="1"/>
  <c r="C50" i="1"/>
  <c r="H50" i="1" s="1"/>
  <c r="D49" i="1"/>
  <c r="C49" i="1"/>
  <c r="D48" i="1"/>
  <c r="C48" i="1"/>
  <c r="D47" i="1"/>
  <c r="C47" i="1"/>
  <c r="D46" i="1"/>
  <c r="C46" i="1"/>
  <c r="D45" i="1"/>
  <c r="D44" i="1"/>
  <c r="C44" i="1"/>
  <c r="H44" i="1" s="1"/>
  <c r="D43" i="1"/>
  <c r="C43" i="1"/>
  <c r="D42" i="1"/>
  <c r="C42" i="1"/>
  <c r="D41" i="1"/>
  <c r="C41" i="1"/>
  <c r="D40" i="1"/>
  <c r="C40" i="1"/>
  <c r="D39" i="1"/>
  <c r="D38" i="1"/>
  <c r="C38" i="1"/>
  <c r="H38" i="1" s="1"/>
  <c r="D37" i="1"/>
  <c r="C37" i="1"/>
  <c r="D36" i="1"/>
  <c r="C36" i="1"/>
  <c r="D35" i="1"/>
  <c r="C35" i="1"/>
  <c r="D34" i="1"/>
  <c r="C34" i="1"/>
  <c r="D33" i="1"/>
  <c r="C33" i="1"/>
  <c r="D32" i="1"/>
  <c r="C32" i="1"/>
  <c r="H32" i="1" s="1"/>
  <c r="D31" i="1"/>
  <c r="C31" i="1"/>
  <c r="D30" i="1"/>
  <c r="C30" i="1"/>
  <c r="D29" i="1"/>
  <c r="C29" i="1"/>
  <c r="D28" i="1"/>
  <c r="C28" i="1"/>
  <c r="D27" i="1"/>
  <c r="C27" i="1"/>
  <c r="D26" i="1"/>
  <c r="C26" i="1"/>
  <c r="H26" i="1" s="1"/>
  <c r="D25" i="1"/>
  <c r="C25" i="1"/>
  <c r="D24" i="1"/>
  <c r="C24" i="1"/>
  <c r="D23" i="1"/>
  <c r="C23" i="1"/>
  <c r="D22" i="1"/>
  <c r="C22" i="1"/>
  <c r="D21" i="1"/>
  <c r="C21" i="1"/>
  <c r="D20" i="1"/>
  <c r="C20" i="1"/>
  <c r="H20" i="1" s="1"/>
  <c r="D19" i="1"/>
  <c r="C19" i="1"/>
  <c r="D18" i="1"/>
  <c r="C18" i="1"/>
  <c r="D17" i="1"/>
  <c r="C17" i="1"/>
  <c r="D16" i="1"/>
  <c r="C16" i="1"/>
  <c r="D15" i="1"/>
  <c r="C15" i="1"/>
  <c r="D14" i="1"/>
  <c r="C14" i="1"/>
  <c r="H14" i="1" s="1"/>
  <c r="D13" i="1"/>
  <c r="C13" i="1"/>
  <c r="D12" i="1"/>
  <c r="C12" i="1"/>
  <c r="D11" i="1"/>
  <c r="C11" i="1"/>
  <c r="D10" i="1"/>
  <c r="C10" i="1"/>
  <c r="D9" i="1"/>
  <c r="C9" i="1"/>
  <c r="D8" i="1"/>
  <c r="C8" i="1"/>
  <c r="H8" i="1" s="1"/>
  <c r="D7" i="1"/>
  <c r="C7" i="1"/>
  <c r="D6" i="1"/>
  <c r="C6" i="1"/>
  <c r="D5" i="1"/>
  <c r="C5" i="1"/>
  <c r="D4" i="1"/>
  <c r="C4" i="1"/>
  <c r="D3" i="1"/>
  <c r="E320" i="9" l="1"/>
  <c r="B320" i="9" s="1"/>
  <c r="E329" i="9"/>
  <c r="B329" i="9" s="1"/>
  <c r="C1555" i="1"/>
  <c r="G1555" i="1" s="1"/>
  <c r="H34" i="3"/>
  <c r="C1556" i="1"/>
  <c r="C1540" i="1"/>
  <c r="G1540" i="1" s="1"/>
  <c r="C1681" i="1"/>
  <c r="H1681" i="1" s="1"/>
  <c r="E31" i="9"/>
  <c r="B31" i="9" s="1"/>
  <c r="E311" i="9"/>
  <c r="B311" i="9" s="1"/>
  <c r="F236" i="9"/>
  <c r="B236" i="9" s="1"/>
  <c r="E327" i="9"/>
  <c r="B327" i="9" s="1"/>
  <c r="E326" i="9"/>
  <c r="B326" i="9" s="1"/>
  <c r="E36" i="9"/>
  <c r="B36" i="9" s="1"/>
  <c r="E312" i="9"/>
  <c r="B312" i="9" s="1"/>
  <c r="H1290" i="1"/>
  <c r="H1283" i="1"/>
  <c r="H1282" i="1"/>
  <c r="C1281" i="1"/>
  <c r="G1281" i="1" s="1"/>
  <c r="D274" i="5"/>
  <c r="E304" i="9"/>
  <c r="B304" i="9" s="1"/>
  <c r="D1259" i="1"/>
  <c r="E251" i="5"/>
  <c r="I25" i="3" s="1"/>
  <c r="F260" i="5"/>
  <c r="E335" i="9"/>
  <c r="B335" i="9" s="1"/>
  <c r="H1387" i="1"/>
  <c r="H1384" i="1"/>
  <c r="E340" i="9"/>
  <c r="B340" i="9" s="1"/>
  <c r="E337" i="9"/>
  <c r="B337" i="9" s="1"/>
  <c r="H1342" i="1"/>
  <c r="H1339" i="1"/>
  <c r="E307" i="9"/>
  <c r="B307" i="9" s="1"/>
  <c r="C1604" i="1"/>
  <c r="H1604" i="1" s="1"/>
  <c r="D421" i="1"/>
  <c r="G421" i="1" s="1"/>
  <c r="E262" i="4"/>
  <c r="D258" i="1" s="1"/>
  <c r="E296" i="9"/>
  <c r="B296" i="9" s="1"/>
  <c r="F647" i="4"/>
  <c r="H4" i="1"/>
  <c r="H10" i="1"/>
  <c r="H16" i="1"/>
  <c r="H22" i="1"/>
  <c r="H28" i="1"/>
  <c r="H34" i="1"/>
  <c r="H40" i="1"/>
  <c r="H46" i="1"/>
  <c r="H52" i="1"/>
  <c r="H58" i="1"/>
  <c r="H64" i="1"/>
  <c r="H70" i="1"/>
  <c r="H76" i="1"/>
  <c r="H82" i="1"/>
  <c r="H88" i="1"/>
  <c r="H94" i="1"/>
  <c r="H100" i="1"/>
  <c r="H106" i="1"/>
  <c r="H112" i="1"/>
  <c r="H118" i="1"/>
  <c r="H124" i="1"/>
  <c r="H130" i="1"/>
  <c r="H142" i="1"/>
  <c r="H154" i="1"/>
  <c r="H166" i="1"/>
  <c r="H5" i="1"/>
  <c r="H11" i="1"/>
  <c r="H17" i="1"/>
  <c r="H23" i="1"/>
  <c r="H29" i="1"/>
  <c r="H35" i="1"/>
  <c r="H41" i="1"/>
  <c r="H47" i="1"/>
  <c r="H53" i="1"/>
  <c r="H59" i="1"/>
  <c r="H65" i="1"/>
  <c r="H71" i="1"/>
  <c r="H77" i="1"/>
  <c r="H83" i="1"/>
  <c r="H89" i="1"/>
  <c r="H95" i="1"/>
  <c r="H101" i="1"/>
  <c r="H107" i="1"/>
  <c r="H113" i="1"/>
  <c r="H119" i="1"/>
  <c r="H125" i="1"/>
  <c r="H131" i="1"/>
  <c r="H137" i="1"/>
  <c r="H143" i="1"/>
  <c r="H155" i="1"/>
  <c r="H161" i="1"/>
  <c r="H167" i="1"/>
  <c r="F181" i="5"/>
  <c r="D178" i="5"/>
  <c r="C1185" i="1"/>
  <c r="H1185" i="1" s="1"/>
  <c r="H6" i="1"/>
  <c r="H12" i="1"/>
  <c r="H18" i="1"/>
  <c r="H24" i="1"/>
  <c r="H30" i="1"/>
  <c r="H36" i="1"/>
  <c r="H42" i="1"/>
  <c r="H48" i="1"/>
  <c r="H54" i="1"/>
  <c r="H60" i="1"/>
  <c r="H66" i="1"/>
  <c r="H72" i="1"/>
  <c r="H78" i="1"/>
  <c r="H84" i="1"/>
  <c r="H90" i="1"/>
  <c r="H96" i="1"/>
  <c r="H108" i="1"/>
  <c r="H114" i="1"/>
  <c r="H120" i="1"/>
  <c r="H126" i="1"/>
  <c r="H132" i="1"/>
  <c r="H138" i="1"/>
  <c r="H144" i="1"/>
  <c r="H150" i="1"/>
  <c r="H156" i="1"/>
  <c r="H162" i="1"/>
  <c r="H168" i="1"/>
  <c r="F545" i="4"/>
  <c r="C539" i="1"/>
  <c r="H539" i="1" s="1"/>
  <c r="D536" i="4"/>
  <c r="H7" i="1"/>
  <c r="H13" i="1"/>
  <c r="H19" i="1"/>
  <c r="H25" i="1"/>
  <c r="H31" i="1"/>
  <c r="H37" i="1"/>
  <c r="H43" i="1"/>
  <c r="H49" i="1"/>
  <c r="H55" i="1"/>
  <c r="H61" i="1"/>
  <c r="H67" i="1"/>
  <c r="H73" i="1"/>
  <c r="H79" i="1"/>
  <c r="H85" i="1"/>
  <c r="H91" i="1"/>
  <c r="H97" i="1"/>
  <c r="H103" i="1"/>
  <c r="H109" i="1"/>
  <c r="H115" i="1"/>
  <c r="H121" i="1"/>
  <c r="H127" i="1"/>
  <c r="H133" i="1"/>
  <c r="H139" i="1"/>
  <c r="H145" i="1"/>
  <c r="H151" i="1"/>
  <c r="H157" i="1"/>
  <c r="H163" i="1"/>
  <c r="H169" i="1"/>
  <c r="H1490" i="1"/>
  <c r="F221" i="4"/>
  <c r="C217" i="1"/>
  <c r="H217" i="1" s="1"/>
  <c r="H68" i="1"/>
  <c r="H74" i="1"/>
  <c r="H80" i="1"/>
  <c r="H86" i="1"/>
  <c r="H92" i="1"/>
  <c r="H98" i="1"/>
  <c r="H104" i="1"/>
  <c r="H110" i="1"/>
  <c r="H116" i="1"/>
  <c r="H122" i="1"/>
  <c r="H128" i="1"/>
  <c r="H134" i="1"/>
  <c r="H140" i="1"/>
  <c r="H146" i="1"/>
  <c r="H152" i="1"/>
  <c r="H158" i="1"/>
  <c r="H164" i="1"/>
  <c r="H170" i="1"/>
  <c r="H9" i="1"/>
  <c r="H15" i="1"/>
  <c r="H21" i="1"/>
  <c r="H27" i="1"/>
  <c r="H33" i="1"/>
  <c r="H51" i="1"/>
  <c r="H57" i="1"/>
  <c r="H63" i="1"/>
  <c r="H69" i="1"/>
  <c r="H75" i="1"/>
  <c r="H81" i="1"/>
  <c r="H87" i="1"/>
  <c r="H93" i="1"/>
  <c r="H99" i="1"/>
  <c r="H105" i="1"/>
  <c r="H111" i="1"/>
  <c r="H117" i="1"/>
  <c r="H123" i="1"/>
  <c r="H129" i="1"/>
  <c r="H135" i="1"/>
  <c r="H141" i="1"/>
  <c r="H147" i="1"/>
  <c r="H153" i="1"/>
  <c r="H159" i="1"/>
  <c r="H165" i="1"/>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C1471" i="1"/>
  <c r="H1471" i="1" s="1"/>
  <c r="F115" i="6"/>
  <c r="D114" i="6"/>
  <c r="H172" i="1"/>
  <c r="H178" i="1"/>
  <c r="H184" i="1"/>
  <c r="H190" i="1"/>
  <c r="H196" i="1"/>
  <c r="H202" i="1"/>
  <c r="H208" i="1"/>
  <c r="H214" i="1"/>
  <c r="H220" i="1"/>
  <c r="H226"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D51" i="8"/>
  <c r="C1629" i="1"/>
  <c r="H1629" i="1" s="1"/>
  <c r="B238" i="9"/>
  <c r="B275" i="9"/>
  <c r="H35" i="3"/>
  <c r="C1571" i="1"/>
  <c r="H173" i="1"/>
  <c r="H179" i="1"/>
  <c r="H185" i="1"/>
  <c r="H191" i="1"/>
  <c r="H197" i="1"/>
  <c r="H203" i="1"/>
  <c r="H209" i="1"/>
  <c r="H215" i="1"/>
  <c r="H221" i="1"/>
  <c r="H227" i="1"/>
  <c r="H233" i="1"/>
  <c r="H239" i="1"/>
  <c r="H245" i="1"/>
  <c r="H251" i="1"/>
  <c r="H257" i="1"/>
  <c r="H263" i="1"/>
  <c r="H275" i="1"/>
  <c r="H281" i="1"/>
  <c r="H287" i="1"/>
  <c r="H293" i="1"/>
  <c r="H301" i="1"/>
  <c r="H307" i="1"/>
  <c r="H313" i="1"/>
  <c r="H319" i="1"/>
  <c r="H325" i="1"/>
  <c r="H331" i="1"/>
  <c r="H337" i="1"/>
  <c r="H343" i="1"/>
  <c r="H349" i="1"/>
  <c r="H361" i="1"/>
  <c r="H367" i="1"/>
  <c r="H373" i="1"/>
  <c r="H379" i="1"/>
  <c r="H385" i="1"/>
  <c r="H391" i="1"/>
  <c r="H397" i="1"/>
  <c r="H403" i="1"/>
  <c r="H409" i="1"/>
  <c r="H415" i="1"/>
  <c r="H431" i="1"/>
  <c r="H437" i="1"/>
  <c r="H443" i="1"/>
  <c r="H449" i="1"/>
  <c r="H455" i="1"/>
  <c r="H461" i="1"/>
  <c r="H467" i="1"/>
  <c r="H479" i="1"/>
  <c r="H485" i="1"/>
  <c r="H491" i="1"/>
  <c r="H497" i="1"/>
  <c r="H503" i="1"/>
  <c r="H509" i="1"/>
  <c r="H515" i="1"/>
  <c r="H521" i="1"/>
  <c r="H527" i="1"/>
  <c r="H533" i="1"/>
  <c r="H545" i="1"/>
  <c r="H551" i="1"/>
  <c r="H557" i="1"/>
  <c r="H563" i="1"/>
  <c r="H569" i="1"/>
  <c r="H575" i="1"/>
  <c r="H581" i="1"/>
  <c r="H587" i="1"/>
  <c r="H593" i="1"/>
  <c r="H599" i="1"/>
  <c r="H605" i="1"/>
  <c r="H611" i="1"/>
  <c r="H617" i="1"/>
  <c r="H623" i="1"/>
  <c r="H629" i="1"/>
  <c r="H635" i="1"/>
  <c r="F203" i="4"/>
  <c r="D202" i="4"/>
  <c r="E535" i="4"/>
  <c r="F8" i="5"/>
  <c r="D7" i="5"/>
  <c r="D35" i="6"/>
  <c r="D1572" i="1"/>
  <c r="E38" i="7"/>
  <c r="H1152" i="1"/>
  <c r="H27" i="3"/>
  <c r="C1401" i="1"/>
  <c r="H174" i="1"/>
  <c r="H180" i="1"/>
  <c r="H186" i="1"/>
  <c r="H192" i="1"/>
  <c r="H204" i="1"/>
  <c r="H210" i="1"/>
  <c r="H216" i="1"/>
  <c r="H222" i="1"/>
  <c r="H228" i="1"/>
  <c r="H234" i="1"/>
  <c r="H240" i="1"/>
  <c r="H246" i="1"/>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F147" i="5"/>
  <c r="D1432" i="1"/>
  <c r="H1432" i="1" s="1"/>
  <c r="E35" i="6"/>
  <c r="D5" i="7"/>
  <c r="C1539" i="1"/>
  <c r="B230" i="9"/>
  <c r="B256" i="9"/>
  <c r="C1450" i="1"/>
  <c r="H1450" i="1" s="1"/>
  <c r="D1402" i="1"/>
  <c r="H1402" i="1" s="1"/>
  <c r="E5" i="6"/>
  <c r="D1540" i="1"/>
  <c r="E6" i="7"/>
  <c r="H175" i="1"/>
  <c r="H181" i="1"/>
  <c r="H187" i="1"/>
  <c r="H193" i="1"/>
  <c r="H199" i="1"/>
  <c r="H205" i="1"/>
  <c r="H211" i="1"/>
  <c r="H223" i="1"/>
  <c r="H229" i="1"/>
  <c r="H235" i="1"/>
  <c r="H241" i="1"/>
  <c r="H247" i="1"/>
  <c r="H253" i="1"/>
  <c r="H259" i="1"/>
  <c r="H265" i="1"/>
  <c r="H271" i="1"/>
  <c r="H277" i="1"/>
  <c r="H283" i="1"/>
  <c r="H289" i="1"/>
  <c r="H309" i="1"/>
  <c r="H315" i="1"/>
  <c r="H321" i="1"/>
  <c r="H327" i="1"/>
  <c r="H333" i="1"/>
  <c r="H339" i="1"/>
  <c r="H345" i="1"/>
  <c r="H351" i="1"/>
  <c r="H357" i="1"/>
  <c r="H363" i="1"/>
  <c r="H369" i="1"/>
  <c r="H375" i="1"/>
  <c r="H381" i="1"/>
  <c r="H387" i="1"/>
  <c r="H393" i="1"/>
  <c r="H399" i="1"/>
  <c r="H405" i="1"/>
  <c r="H411" i="1"/>
  <c r="H427" i="1"/>
  <c r="H433" i="1"/>
  <c r="H439" i="1"/>
  <c r="H445" i="1"/>
  <c r="H451" i="1"/>
  <c r="H457" i="1"/>
  <c r="H463" i="1"/>
  <c r="H469" i="1"/>
  <c r="H475" i="1"/>
  <c r="H481" i="1"/>
  <c r="H487" i="1"/>
  <c r="H493" i="1"/>
  <c r="H499" i="1"/>
  <c r="H505" i="1"/>
  <c r="H511" i="1"/>
  <c r="H517" i="1"/>
  <c r="H523" i="1"/>
  <c r="H535" i="1"/>
  <c r="H541" i="1"/>
  <c r="H547" i="1"/>
  <c r="H553" i="1"/>
  <c r="H559" i="1"/>
  <c r="H571" i="1"/>
  <c r="H577" i="1"/>
  <c r="H583" i="1"/>
  <c r="H589" i="1"/>
  <c r="H595" i="1"/>
  <c r="H601" i="1"/>
  <c r="H607" i="1"/>
  <c r="H613" i="1"/>
  <c r="H619" i="1"/>
  <c r="H625" i="1"/>
  <c r="H631" i="1"/>
  <c r="H641" i="1"/>
  <c r="D1207" i="1"/>
  <c r="E6" i="4"/>
  <c r="D153" i="4"/>
  <c r="E89" i="6"/>
  <c r="D1485" i="1" s="1"/>
  <c r="H1028" i="1"/>
  <c r="H1034" i="1"/>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0" i="1"/>
  <c r="H1196" i="1"/>
  <c r="H1202" i="1"/>
  <c r="H1208" i="1"/>
  <c r="H1214" i="1"/>
  <c r="H1220" i="1"/>
  <c r="H1226" i="1"/>
  <c r="H1232" i="1"/>
  <c r="H1238" i="1"/>
  <c r="H1244" i="1"/>
  <c r="H1250" i="1"/>
  <c r="H1256" i="1"/>
  <c r="H1262" i="1"/>
  <c r="H1268" i="1"/>
  <c r="H1274" i="1"/>
  <c r="H1280" i="1"/>
  <c r="H1286" i="1"/>
  <c r="H1292" i="1"/>
  <c r="H1298" i="1"/>
  <c r="H1304" i="1"/>
  <c r="H1310" i="1"/>
  <c r="H1316" i="1"/>
  <c r="H1322" i="1"/>
  <c r="H1328" i="1"/>
  <c r="H1334" i="1"/>
  <c r="H1340" i="1"/>
  <c r="E373" i="4"/>
  <c r="D368" i="1" s="1"/>
  <c r="F120" i="5"/>
  <c r="D119" i="5"/>
  <c r="B240" i="9"/>
  <c r="B250" i="9"/>
  <c r="H176" i="1"/>
  <c r="H182" i="1"/>
  <c r="H188" i="1"/>
  <c r="H194" i="1"/>
  <c r="H200" i="1"/>
  <c r="H206" i="1"/>
  <c r="H212" i="1"/>
  <c r="H218" i="1"/>
  <c r="H224" i="1"/>
  <c r="H230" i="1"/>
  <c r="H236" i="1"/>
  <c r="H242" i="1"/>
  <c r="H248" i="1"/>
  <c r="H254" i="1"/>
  <c r="H260" i="1"/>
  <c r="H266"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78" i="1"/>
  <c r="H584" i="1"/>
  <c r="H590" i="1"/>
  <c r="H596" i="1"/>
  <c r="H602" i="1"/>
  <c r="H608" i="1"/>
  <c r="H614" i="1"/>
  <c r="H620" i="1"/>
  <c r="H626" i="1"/>
  <c r="H632" i="1"/>
  <c r="H1439" i="1"/>
  <c r="E152" i="4"/>
  <c r="F289" i="4"/>
  <c r="D273" i="4"/>
  <c r="E430" i="4"/>
  <c r="H336" i="9"/>
  <c r="E177" i="5"/>
  <c r="H1555" i="1"/>
  <c r="H1257" i="1"/>
  <c r="H1263" i="1"/>
  <c r="H1269" i="1"/>
  <c r="H1275" i="1"/>
  <c r="H1287" i="1"/>
  <c r="H1293" i="1"/>
  <c r="H1299" i="1"/>
  <c r="H1305" i="1"/>
  <c r="H1311" i="1"/>
  <c r="H1317" i="1"/>
  <c r="H1323" i="1"/>
  <c r="H1329" i="1"/>
  <c r="H1335" i="1"/>
  <c r="H1341" i="1"/>
  <c r="H1347" i="1"/>
  <c r="H1353" i="1"/>
  <c r="H1359" i="1"/>
  <c r="H1365" i="1"/>
  <c r="H1371" i="1"/>
  <c r="H1377" i="1"/>
  <c r="B244" i="9"/>
  <c r="B264" i="9"/>
  <c r="B274" i="9"/>
  <c r="B278" i="9"/>
  <c r="B288" i="9"/>
  <c r="J1544" i="1"/>
  <c r="J1550" i="1"/>
  <c r="H1556" i="1"/>
  <c r="J1562" i="1"/>
  <c r="J1568" i="1"/>
  <c r="J1574" i="1"/>
  <c r="J1580" i="1"/>
  <c r="D373" i="4"/>
  <c r="D648" i="4"/>
  <c r="D466" i="4"/>
  <c r="D135" i="5"/>
  <c r="D43" i="4"/>
  <c r="F274" i="4"/>
  <c r="D571" i="4"/>
  <c r="D597" i="4"/>
  <c r="F178" i="4"/>
  <c r="F327" i="4"/>
  <c r="F428" i="4"/>
  <c r="E156" i="9"/>
  <c r="B156" i="9" s="1"/>
  <c r="F13" i="5"/>
  <c r="H1383" i="1"/>
  <c r="H1389" i="1"/>
  <c r="H1395" i="1"/>
  <c r="H1407" i="1"/>
  <c r="H1413" i="1"/>
  <c r="H1419" i="1"/>
  <c r="H1425" i="1"/>
  <c r="H1437" i="1"/>
  <c r="H1443" i="1"/>
  <c r="H1449" i="1"/>
  <c r="H1455" i="1"/>
  <c r="H1461" i="1"/>
  <c r="H1467" i="1"/>
  <c r="H1473" i="1"/>
  <c r="H1479" i="1"/>
  <c r="H1491" i="1"/>
  <c r="H1497" i="1"/>
  <c r="H1503" i="1"/>
  <c r="H1509" i="1"/>
  <c r="H1515" i="1"/>
  <c r="H1521" i="1"/>
  <c r="H1527" i="1"/>
  <c r="H1533" i="1"/>
  <c r="D140" i="4"/>
  <c r="D309" i="4"/>
  <c r="F35" i="5"/>
  <c r="F45" i="5"/>
  <c r="E339" i="9"/>
  <c r="B339" i="9" s="1"/>
  <c r="F252" i="5"/>
  <c r="J1541" i="1"/>
  <c r="J1547" i="1"/>
  <c r="J1553" i="1"/>
  <c r="J1559" i="1"/>
  <c r="J1565" i="1"/>
  <c r="H1577" i="1"/>
  <c r="D7" i="4"/>
  <c r="F83" i="4"/>
  <c r="F269" i="4"/>
  <c r="D321" i="4"/>
  <c r="D431" i="4"/>
  <c r="D479" i="4"/>
  <c r="F171" i="5"/>
  <c r="H1572" i="1"/>
  <c r="D106" i="4"/>
  <c r="E88" i="5"/>
  <c r="D1093" i="1" s="1"/>
  <c r="H1093" i="1" s="1"/>
  <c r="D203" i="5"/>
  <c r="D89" i="6"/>
  <c r="H1386" i="1"/>
  <c r="H1392" i="1"/>
  <c r="H1398" i="1"/>
  <c r="H1404" i="1"/>
  <c r="H1410" i="1"/>
  <c r="H1416" i="1"/>
  <c r="H1422" i="1"/>
  <c r="H1434" i="1"/>
  <c r="H1440" i="1"/>
  <c r="H1446" i="1"/>
  <c r="H1452" i="1"/>
  <c r="H1458" i="1"/>
  <c r="H1464" i="1"/>
  <c r="H1470" i="1"/>
  <c r="H1476" i="1"/>
  <c r="H1482" i="1"/>
  <c r="H1488" i="1"/>
  <c r="H1494" i="1"/>
  <c r="H1500" i="1"/>
  <c r="H1506" i="1"/>
  <c r="H1512" i="1"/>
  <c r="H1518" i="1"/>
  <c r="H1524" i="1"/>
  <c r="H1530" i="1"/>
  <c r="H1536" i="1"/>
  <c r="D49" i="4"/>
  <c r="F126" i="4"/>
  <c r="F135" i="4"/>
  <c r="F154" i="4"/>
  <c r="D164" i="4"/>
  <c r="D262" i="4"/>
  <c r="D361" i="4"/>
  <c r="F19" i="5"/>
  <c r="D70" i="5"/>
  <c r="G314" i="9"/>
  <c r="E314" i="9" s="1"/>
  <c r="B314" i="9" s="1"/>
  <c r="D255" i="5"/>
  <c r="D296" i="5"/>
  <c r="D129" i="6"/>
  <c r="J1543" i="1"/>
  <c r="J1549" i="1"/>
  <c r="J1561" i="1"/>
  <c r="J1567" i="1"/>
  <c r="J1573" i="1"/>
  <c r="J1579" i="1"/>
  <c r="F68" i="4"/>
  <c r="F77" i="4"/>
  <c r="F216" i="4"/>
  <c r="D522"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F426" i="4"/>
  <c r="F427" i="4"/>
  <c r="F607" i="4"/>
  <c r="F89" i="5"/>
  <c r="G316" i="9"/>
  <c r="G315" i="9"/>
  <c r="H316" i="9"/>
  <c r="H315" i="9"/>
  <c r="F150" i="5"/>
  <c r="F178" i="5"/>
  <c r="F197" i="5"/>
  <c r="F203" i="5"/>
  <c r="F219" i="5"/>
  <c r="F5" i="6"/>
  <c r="D141" i="6"/>
  <c r="D44" i="8"/>
  <c r="H19" i="9" s="1"/>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H1540" i="1" l="1"/>
  <c r="F274" i="5"/>
  <c r="C1278" i="1"/>
  <c r="H1281" i="1"/>
  <c r="D1255" i="1"/>
  <c r="G1604" i="1"/>
  <c r="H421" i="1"/>
  <c r="E640" i="4"/>
  <c r="D634" i="1" s="1"/>
  <c r="D529" i="1"/>
  <c r="F361" i="4"/>
  <c r="D360" i="4"/>
  <c r="C356" i="1"/>
  <c r="F597" i="4"/>
  <c r="C591" i="1"/>
  <c r="E299" i="4"/>
  <c r="I18" i="3"/>
  <c r="D148" i="1"/>
  <c r="H1539" i="1"/>
  <c r="D152" i="4"/>
  <c r="C149" i="1"/>
  <c r="H33" i="3"/>
  <c r="C1538" i="1"/>
  <c r="F164" i="4"/>
  <c r="C160" i="1"/>
  <c r="F479" i="4"/>
  <c r="C473" i="1"/>
  <c r="I17" i="3"/>
  <c r="D2" i="1"/>
  <c r="I28" i="3"/>
  <c r="D1431" i="1"/>
  <c r="F114" i="6"/>
  <c r="H30" i="3"/>
  <c r="C1510" i="1"/>
  <c r="F571" i="4"/>
  <c r="C565" i="1"/>
  <c r="F43" i="4"/>
  <c r="C39" i="1"/>
  <c r="F202" i="4"/>
  <c r="C198" i="1"/>
  <c r="F321" i="4"/>
  <c r="C316" i="1"/>
  <c r="F135" i="5"/>
  <c r="C1140" i="1"/>
  <c r="F119" i="5"/>
  <c r="C1124" i="1"/>
  <c r="D1539" i="1"/>
  <c r="G1539" i="1" s="1"/>
  <c r="E5" i="7"/>
  <c r="G1432" i="1"/>
  <c r="F466" i="4"/>
  <c r="C460" i="1"/>
  <c r="H1571" i="1"/>
  <c r="F431" i="4"/>
  <c r="D430" i="4"/>
  <c r="C425" i="1"/>
  <c r="G217" i="1"/>
  <c r="F129" i="6"/>
  <c r="C1525" i="1"/>
  <c r="F49" i="4"/>
  <c r="C45" i="1"/>
  <c r="F309" i="4"/>
  <c r="D308" i="4"/>
  <c r="C304" i="1"/>
  <c r="F648" i="4"/>
  <c r="C642" i="1"/>
  <c r="G642" i="1" s="1"/>
  <c r="E141" i="6"/>
  <c r="I27" i="3"/>
  <c r="D1401" i="1"/>
  <c r="E360" i="4"/>
  <c r="G336" i="9"/>
  <c r="E336" i="9" s="1"/>
  <c r="B336" i="9" s="1"/>
  <c r="D177" i="5"/>
  <c r="C1182" i="1"/>
  <c r="F296" i="5"/>
  <c r="C1300" i="1"/>
  <c r="F7" i="4"/>
  <c r="D6" i="4"/>
  <c r="C3" i="1"/>
  <c r="F140" i="4"/>
  <c r="C136" i="1"/>
  <c r="F373" i="4"/>
  <c r="C368" i="1"/>
  <c r="I24" i="3"/>
  <c r="E176" i="5"/>
  <c r="D1180" i="1" s="1"/>
  <c r="D1181" i="1"/>
  <c r="E69" i="5"/>
  <c r="F522" i="4"/>
  <c r="C516" i="1"/>
  <c r="F255" i="5"/>
  <c r="D251" i="5"/>
  <c r="C1259" i="1"/>
  <c r="F89" i="6"/>
  <c r="C1485" i="1"/>
  <c r="I35" i="3"/>
  <c r="D1571" i="1"/>
  <c r="G1571" i="1" s="1"/>
  <c r="F228" i="9"/>
  <c r="B228" i="9" s="1"/>
  <c r="F153" i="4"/>
  <c r="G338" i="9"/>
  <c r="E338" i="9" s="1"/>
  <c r="B338" i="9" s="1"/>
  <c r="C1207" i="1"/>
  <c r="E639" i="4"/>
  <c r="D633" i="1" s="1"/>
  <c r="D424" i="1"/>
  <c r="G24" i="9"/>
  <c r="F70" i="5"/>
  <c r="C1075" i="1"/>
  <c r="D69" i="5"/>
  <c r="F273" i="4"/>
  <c r="C269" i="1"/>
  <c r="F35" i="6"/>
  <c r="C1431" i="1"/>
  <c r="H28" i="3"/>
  <c r="F262" i="4"/>
  <c r="C258" i="1"/>
  <c r="E179" i="9"/>
  <c r="B179" i="9" s="1"/>
  <c r="E180" i="9"/>
  <c r="B180" i="9" s="1"/>
  <c r="B207" i="9"/>
  <c r="H24" i="9"/>
  <c r="F106" i="4"/>
  <c r="C102" i="1"/>
  <c r="F7" i="5"/>
  <c r="D6" i="5"/>
  <c r="H22" i="3"/>
  <c r="C1012" i="1"/>
  <c r="D45" i="8"/>
  <c r="C1628" i="1"/>
  <c r="F536" i="4"/>
  <c r="D535" i="4"/>
  <c r="C530" i="1"/>
  <c r="I39" i="3"/>
  <c r="C1621" i="1"/>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278" i="1" l="1"/>
  <c r="G1278" i="1"/>
  <c r="E24" i="9"/>
  <c r="B24" i="9" s="1"/>
  <c r="H530" i="1"/>
  <c r="G530" i="1"/>
  <c r="H1259" i="1"/>
  <c r="G1259" i="1"/>
  <c r="H425" i="1"/>
  <c r="G425" i="1"/>
  <c r="D299" i="4"/>
  <c r="H18" i="3"/>
  <c r="C148" i="1"/>
  <c r="F152" i="4"/>
  <c r="H17" i="3"/>
  <c r="C2" i="1"/>
  <c r="D422" i="4"/>
  <c r="F6" i="4"/>
  <c r="I31" i="3"/>
  <c r="D1537" i="1"/>
  <c r="H1537" i="1" s="1"/>
  <c r="H258" i="1"/>
  <c r="G258" i="1"/>
  <c r="I40" i="3"/>
  <c r="C1622" i="1"/>
  <c r="H11" i="3" s="1"/>
  <c r="H1207" i="1"/>
  <c r="G1207" i="1"/>
  <c r="H1300" i="1"/>
  <c r="G1300" i="1"/>
  <c r="H304" i="1"/>
  <c r="G304" i="1"/>
  <c r="H460" i="1"/>
  <c r="G460" i="1"/>
  <c r="H473" i="1"/>
  <c r="G473" i="1"/>
  <c r="D295" i="1"/>
  <c r="E423" i="4"/>
  <c r="E301" i="4"/>
  <c r="D297" i="1" s="1"/>
  <c r="E300" i="4"/>
  <c r="D296" i="1" s="1"/>
  <c r="D639" i="4"/>
  <c r="C424" i="1"/>
  <c r="F430" i="4"/>
  <c r="I23" i="3"/>
  <c r="D1074" i="1"/>
  <c r="E6" i="5"/>
  <c r="D417" i="4"/>
  <c r="C303" i="1"/>
  <c r="F308" i="4"/>
  <c r="H39" i="1"/>
  <c r="G39" i="1"/>
  <c r="H591" i="1"/>
  <c r="G591" i="1"/>
  <c r="G343" i="9"/>
  <c r="E343" i="9" s="1"/>
  <c r="B343" i="9" s="1"/>
  <c r="H1431" i="1"/>
  <c r="G1431" i="1"/>
  <c r="H642" i="1"/>
  <c r="H160" i="1"/>
  <c r="G160" i="1"/>
  <c r="C1011" i="1"/>
  <c r="F6" i="5"/>
  <c r="G306" i="9"/>
  <c r="E306" i="9" s="1"/>
  <c r="B306" i="9" s="1"/>
  <c r="H1182" i="1"/>
  <c r="G1182" i="1"/>
  <c r="H45" i="1"/>
  <c r="G45" i="1"/>
  <c r="I33" i="3"/>
  <c r="D1538" i="1"/>
  <c r="H1538" i="1" s="1"/>
  <c r="H565" i="1"/>
  <c r="G565" i="1"/>
  <c r="H356" i="1"/>
  <c r="G356" i="1"/>
  <c r="H269" i="1"/>
  <c r="G269" i="1"/>
  <c r="F177" i="5"/>
  <c r="D176" i="5"/>
  <c r="H24" i="3"/>
  <c r="C1181" i="1"/>
  <c r="G1538" i="1"/>
  <c r="D418" i="4"/>
  <c r="C355" i="1"/>
  <c r="F360" i="4"/>
  <c r="F251" i="5"/>
  <c r="H25" i="3"/>
  <c r="C1255" i="1"/>
  <c r="H1628" i="1"/>
  <c r="G1628" i="1"/>
  <c r="F141" i="6"/>
  <c r="G344" i="9"/>
  <c r="E344" i="9" s="1"/>
  <c r="B344" i="9" s="1"/>
  <c r="H102" i="1"/>
  <c r="G102" i="1"/>
  <c r="H368" i="1"/>
  <c r="G368" i="1"/>
  <c r="H1525" i="1"/>
  <c r="G1525" i="1"/>
  <c r="H1124" i="1"/>
  <c r="G1124" i="1"/>
  <c r="H1510" i="1"/>
  <c r="G1510" i="1"/>
  <c r="D640" i="4"/>
  <c r="C529" i="1"/>
  <c r="F535" i="4"/>
  <c r="H3" i="1"/>
  <c r="G3" i="1"/>
  <c r="H516" i="1"/>
  <c r="G516" i="1"/>
  <c r="H198" i="1"/>
  <c r="G198" i="1"/>
  <c r="K1481" i="9"/>
  <c r="F69" i="5"/>
  <c r="H23" i="3"/>
  <c r="C1074" i="1"/>
  <c r="H1485" i="1"/>
  <c r="G1485" i="1"/>
  <c r="E418" i="4"/>
  <c r="D413" i="1" s="1"/>
  <c r="D355" i="1"/>
  <c r="E417" i="4"/>
  <c r="D412" i="1" s="1"/>
  <c r="G346" i="9"/>
  <c r="E346" i="9" s="1"/>
  <c r="H316" i="1"/>
  <c r="G316" i="1"/>
  <c r="H1012" i="1"/>
  <c r="G1012" i="1"/>
  <c r="H1075" i="1"/>
  <c r="G1075" i="1"/>
  <c r="H136" i="1"/>
  <c r="G136" i="1"/>
  <c r="G1401" i="1"/>
  <c r="H1401" i="1"/>
  <c r="H1140" i="1"/>
  <c r="G1140" i="1"/>
  <c r="H149" i="1"/>
  <c r="G149" i="1"/>
  <c r="D637" i="1"/>
  <c r="B348" i="9"/>
  <c r="E347" i="9"/>
  <c r="H9" i="3"/>
  <c r="H1621" i="1"/>
  <c r="G1621" i="1"/>
  <c r="E342" i="9" l="1"/>
  <c r="I11" i="3" s="1"/>
  <c r="G1537" i="1"/>
  <c r="F176" i="5"/>
  <c r="C1180" i="1"/>
  <c r="F639" i="4"/>
  <c r="C633" i="1"/>
  <c r="G2" i="1"/>
  <c r="H2" i="1"/>
  <c r="H148" i="1"/>
  <c r="G148" i="1"/>
  <c r="G299" i="9"/>
  <c r="B346" i="9"/>
  <c r="E345" i="9"/>
  <c r="I10" i="3" s="1"/>
  <c r="H8" i="3"/>
  <c r="M3" i="9" s="1"/>
  <c r="H303" i="1"/>
  <c r="G303" i="1"/>
  <c r="C295" i="1"/>
  <c r="F299" i="4"/>
  <c r="D423" i="4"/>
  <c r="D424" i="4" s="1"/>
  <c r="D301" i="4"/>
  <c r="H355" i="1"/>
  <c r="G355" i="1"/>
  <c r="F417" i="4"/>
  <c r="C412" i="1"/>
  <c r="H1622" i="1"/>
  <c r="G1622" i="1"/>
  <c r="F418" i="4"/>
  <c r="C413" i="1"/>
  <c r="H299" i="9"/>
  <c r="D1011" i="1"/>
  <c r="H1011" i="1" s="1"/>
  <c r="H1255" i="1"/>
  <c r="G1255" i="1"/>
  <c r="H20" i="9"/>
  <c r="E644" i="4"/>
  <c r="E425" i="4"/>
  <c r="D420" i="1" s="1"/>
  <c r="E424" i="4"/>
  <c r="D419" i="1" s="1"/>
  <c r="D418" i="1"/>
  <c r="H529" i="1"/>
  <c r="G529" i="1"/>
  <c r="H1181" i="1"/>
  <c r="G1181" i="1"/>
  <c r="F422" i="4"/>
  <c r="C417" i="1"/>
  <c r="D643" i="4"/>
  <c r="H1074" i="1"/>
  <c r="G1074" i="1"/>
  <c r="F640" i="4"/>
  <c r="C634" i="1"/>
  <c r="H424" i="1"/>
  <c r="G424" i="1"/>
  <c r="D300" i="4"/>
  <c r="N3" i="9"/>
  <c r="K3" i="9"/>
  <c r="I9" i="3"/>
  <c r="E299" i="9" l="1"/>
  <c r="B299" i="9" s="1"/>
  <c r="F424" i="4"/>
  <c r="C419" i="1"/>
  <c r="H334" i="9"/>
  <c r="G334" i="9"/>
  <c r="F643" i="4"/>
  <c r="C637" i="1"/>
  <c r="H412" i="1"/>
  <c r="G412" i="1"/>
  <c r="E645" i="4"/>
  <c r="E646" i="4"/>
  <c r="D638" i="1"/>
  <c r="H295" i="1"/>
  <c r="G295" i="1"/>
  <c r="G417" i="1"/>
  <c r="H417" i="1"/>
  <c r="H413" i="1"/>
  <c r="G413" i="1"/>
  <c r="H633" i="1"/>
  <c r="G633" i="1"/>
  <c r="F301" i="4"/>
  <c r="C297" i="1"/>
  <c r="F300" i="4"/>
  <c r="C296" i="1"/>
  <c r="G1011" i="1"/>
  <c r="H1180" i="1"/>
  <c r="G1180" i="1"/>
  <c r="G20" i="9"/>
  <c r="E20" i="9" s="1"/>
  <c r="B20" i="9" s="1"/>
  <c r="D425" i="4"/>
  <c r="D644" i="4"/>
  <c r="D645" i="4" s="1"/>
  <c r="F423" i="4"/>
  <c r="C418" i="1"/>
  <c r="H634" i="1"/>
  <c r="G634" i="1"/>
  <c r="E334" i="9" l="1"/>
  <c r="B334" i="9" s="1"/>
  <c r="F645" i="4"/>
  <c r="C639" i="1"/>
  <c r="D639" i="1"/>
  <c r="E649" i="4"/>
  <c r="H297" i="1"/>
  <c r="G297" i="1"/>
  <c r="E650" i="4"/>
  <c r="D640" i="1"/>
  <c r="D646" i="4"/>
  <c r="F644" i="4"/>
  <c r="C638" i="1"/>
  <c r="C420" i="1"/>
  <c r="F425" i="4"/>
  <c r="G637" i="1"/>
  <c r="H637" i="1"/>
  <c r="H296" i="1"/>
  <c r="G296" i="1"/>
  <c r="H419" i="1"/>
  <c r="G419" i="1"/>
  <c r="G418" i="1"/>
  <c r="H418" i="1"/>
  <c r="E298" i="9" l="1"/>
  <c r="I8" i="3" s="1"/>
  <c r="D650" i="4"/>
  <c r="C640" i="1"/>
  <c r="F646" i="4"/>
  <c r="D644" i="1"/>
  <c r="I20" i="3"/>
  <c r="D643" i="1"/>
  <c r="I19" i="3"/>
  <c r="H639" i="1"/>
  <c r="G639" i="1"/>
  <c r="H420" i="1"/>
  <c r="G420" i="1"/>
  <c r="G638" i="1"/>
  <c r="H638" i="1"/>
  <c r="D649" i="4"/>
  <c r="C643" i="1" l="1"/>
  <c r="F649" i="4"/>
  <c r="H19" i="3"/>
  <c r="G297" i="9"/>
  <c r="E297" i="9" s="1"/>
  <c r="B297" i="9" s="1"/>
  <c r="H640" i="1"/>
  <c r="G640" i="1"/>
  <c r="H7" i="3"/>
  <c r="J3" i="9" s="1"/>
  <c r="L293" i="9" s="1"/>
  <c r="F293" i="9" s="1"/>
  <c r="F650" i="4"/>
  <c r="H20" i="3"/>
  <c r="C644" i="1"/>
  <c r="K6" i="9" l="1"/>
  <c r="G16" i="9"/>
  <c r="H295" i="9"/>
  <c r="J6" i="9"/>
  <c r="G295" i="9"/>
  <c r="H644" i="1"/>
  <c r="G644" i="1"/>
  <c r="H21" i="9"/>
  <c r="J10" i="9"/>
  <c r="J17" i="9"/>
  <c r="H16" i="9"/>
  <c r="J11" i="9"/>
  <c r="M15" i="9"/>
  <c r="K10" i="9"/>
  <c r="I6" i="9"/>
  <c r="J7" i="9"/>
  <c r="G15" i="9"/>
  <c r="K5" i="9"/>
  <c r="J9" i="9"/>
  <c r="I5" i="9"/>
  <c r="K12" i="9"/>
  <c r="J5" i="9"/>
  <c r="J13" i="9"/>
  <c r="H17" i="9"/>
  <c r="K8" i="9"/>
  <c r="J12" i="9"/>
  <c r="K11" i="9"/>
  <c r="I7" i="9"/>
  <c r="I11" i="9"/>
  <c r="G22" i="9"/>
  <c r="L15" i="9"/>
  <c r="H15" i="9"/>
  <c r="G21" i="9"/>
  <c r="K9" i="9"/>
  <c r="K13" i="9"/>
  <c r="I17" i="9"/>
  <c r="I9" i="9"/>
  <c r="I13" i="9"/>
  <c r="H22" i="9"/>
  <c r="G17" i="9"/>
  <c r="J8" i="9"/>
  <c r="G18" i="9"/>
  <c r="M16" i="9"/>
  <c r="I8" i="9"/>
  <c r="H18" i="9"/>
  <c r="L16" i="9"/>
  <c r="I12" i="9"/>
  <c r="K7" i="9"/>
  <c r="H643" i="1"/>
  <c r="G643" i="1"/>
  <c r="B293" i="9"/>
  <c r="F23" i="9"/>
  <c r="E21" i="9" l="1"/>
  <c r="B21" i="9" s="1"/>
  <c r="E7" i="9"/>
  <c r="B7" i="9" s="1"/>
  <c r="F16" i="9"/>
  <c r="E15" i="9"/>
  <c r="E5" i="9"/>
  <c r="B5" i="9" s="1"/>
  <c r="E6" i="9"/>
  <c r="B6" i="9" s="1"/>
  <c r="E16" i="9"/>
  <c r="E10" i="9"/>
  <c r="B10" i="9" s="1"/>
  <c r="F15" i="9"/>
  <c r="E12" i="9"/>
  <c r="B12" i="9" s="1"/>
  <c r="E17" i="9"/>
  <c r="B17" i="9" s="1"/>
  <c r="E11" i="9"/>
  <c r="B11" i="9" s="1"/>
  <c r="E9" i="9"/>
  <c r="B9" i="9" s="1"/>
  <c r="E8" i="9"/>
  <c r="B8" i="9" s="1"/>
  <c r="E13" i="9"/>
  <c r="B13" i="9" s="1"/>
  <c r="E295" i="9"/>
  <c r="E18" i="9"/>
  <c r="B18" i="9" s="1"/>
  <c r="E22" i="9"/>
  <c r="B22" i="9" s="1"/>
  <c r="F14" i="9" l="1"/>
  <c r="F3" i="9" s="1"/>
  <c r="B16" i="9"/>
  <c r="B15" i="9"/>
  <c r="E14" i="9"/>
  <c r="I13" i="3" s="1"/>
  <c r="E23" i="9"/>
  <c r="I7" i="3" s="1"/>
  <c r="B295" i="9"/>
  <c r="E4" i="9"/>
  <c r="E3" i="9" l="1"/>
</calcChain>
</file>

<file path=xl/sharedStrings.xml><?xml version="1.0" encoding="utf-8"?>
<sst xmlns="http://schemas.openxmlformats.org/spreadsheetml/2006/main" count="4733" uniqueCount="3656">
  <si>
    <t>Obveznik:</t>
  </si>
  <si>
    <t>42897 - OSNOVNA ŠKOLA BARTOLA KAŠIĆA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</si>
  <si>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</si>
  <si>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</si>
  <si>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</si>
  <si>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</si>
  <si>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</si>
  <si>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</si>
  <si>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</si>
  <si>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</si>
  <si>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</si>
  <si>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</si>
  <si>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</si>
  <si>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</si>
  <si>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</si>
  <si>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</si>
  <si>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</si>
  <si>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</si>
  <si>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</si>
  <si>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</si>
  <si>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</si>
  <si>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</si>
  <si>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</si>
  <si>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</si>
  <si>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</si>
  <si>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</si>
  <si>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</si>
  <si>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</si>
  <si>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</si>
  <si>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</si>
  <si>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</si>
  <si>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</si>
  <si>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</si>
  <si>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</si>
  <si>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</si>
  <si>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</si>
  <si>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</si>
  <si>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</si>
  <si>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</si>
  <si>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</si>
  <si>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</si>
  <si>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</si>
  <si>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</si>
  <si>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</si>
  <si>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</si>
  <si>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</si>
  <si>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</si>
  <si>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</si>
  <si>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</si>
  <si>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</si>
  <si>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</si>
  <si>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</si>
  <si>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</si>
  <si>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</si>
  <si>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</si>
  <si>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</si>
  <si>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</si>
  <si>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</si>
  <si>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</si>
  <si>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</si>
  <si>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</si>
  <si>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</si>
  <si>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</si>
  <si>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</si>
  <si>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</si>
  <si>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</si>
  <si>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</si>
  <si>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</si>
  <si>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</si>
  <si>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</si>
  <si>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</si>
  <si>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</si>
  <si>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</si>
  <si>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</si>
  <si>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</si>
  <si>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</si>
  <si>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</si>
  <si>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</si>
  <si>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</si>
  <si>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</si>
  <si>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</si>
  <si>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</si>
  <si>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</si>
  <si>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</si>
  <si>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</si>
  <si>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</si>
  <si>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</si>
  <si>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</si>
  <si>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</si>
  <si>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</si>
  <si>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</si>
  <si>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</si>
  <si>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</si>
  <si>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</si>
  <si>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</si>
  <si>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</si>
  <si>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</si>
  <si>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</si>
  <si>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</si>
  <si>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</si>
  <si>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</si>
  <si>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</si>
  <si>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</si>
  <si>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</si>
  <si>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</si>
  <si>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</si>
  <si>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</si>
  <si>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</si>
  <si>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</si>
  <si>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</si>
  <si>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</si>
  <si>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</si>
  <si>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</si>
  <si>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</si>
  <si>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</si>
  <si>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</si>
  <si>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</si>
  <si>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</si>
  <si>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</si>
  <si>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</si>
  <si>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</si>
  <si>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</si>
  <si>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</si>
  <si>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</si>
  <si>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</si>
  <si>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</si>
  <si>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</si>
  <si>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</si>
  <si>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</si>
  <si>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</si>
  <si>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</si>
  <si>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</si>
  <si>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</si>
  <si>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</si>
  <si>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</si>
  <si>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</si>
  <si>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</si>
  <si>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</si>
  <si>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</si>
  <si>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</si>
  <si>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</si>
  <si>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</si>
  <si>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</si>
  <si>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</si>
  <si>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</si>
  <si>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</si>
  <si>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</si>
  <si>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</si>
  <si>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</si>
  <si>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</si>
  <si>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</si>
  <si>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</si>
  <si>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</si>
  <si>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</si>
  <si>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</si>
  <si>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</si>
  <si>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</si>
  <si>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</si>
  <si>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</si>
  <si>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</si>
  <si>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</si>
  <si>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</si>
  <si>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</si>
  <si>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</si>
  <si>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</si>
  <si>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</si>
  <si>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</si>
  <si>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</si>
  <si>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</si>
  <si>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</si>
  <si>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</si>
  <si>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</si>
  <si>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</si>
  <si>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</si>
  <si>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</si>
  <si>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</si>
  <si>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</si>
  <si>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</si>
  <si>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</si>
  <si>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</si>
  <si>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</si>
  <si>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</si>
  <si>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</si>
  <si>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</si>
  <si>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</si>
  <si>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</si>
  <si>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</si>
  <si>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</si>
  <si>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</si>
  <si>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</si>
  <si>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</si>
  <si>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</si>
  <si>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</si>
  <si>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</si>
  <si>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</si>
  <si>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</si>
  <si>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</si>
  <si>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</si>
  <si>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</si>
  <si>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</si>
  <si>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</si>
  <si>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</si>
  <si>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</si>
  <si>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</si>
  <si>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</si>
  <si>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</si>
  <si>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</si>
  <si>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</si>
  <si>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</si>
  <si>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</si>
  <si>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</si>
  <si>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</si>
  <si>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</si>
  <si>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</si>
  <si>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</si>
  <si>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</si>
  <si>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</si>
  <si>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</si>
  <si>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</si>
  <si>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</si>
  <si>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</si>
  <si>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</si>
  <si>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</si>
  <si>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</si>
  <si>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</si>
  <si>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</si>
  <si>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</si>
  <si>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</si>
  <si>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</si>
  <si>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</si>
  <si>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</si>
  <si>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</si>
  <si>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</si>
  <si>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</si>
  <si>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</si>
  <si>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</si>
  <si>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</si>
  <si>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</si>
  <si>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</si>
  <si>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</si>
  <si>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</si>
  <si>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</si>
  <si>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</si>
  <si>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</si>
  <si>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</si>
  <si>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</si>
  <si>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</si>
  <si>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</si>
  <si>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</si>
  <si>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</si>
  <si>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</si>
  <si>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</si>
  <si>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</si>
  <si>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</si>
  <si>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</si>
  <si>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</si>
  <si>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</si>
  <si>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</si>
  <si>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</si>
  <si>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</si>
  <si>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</si>
  <si>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</si>
  <si>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</si>
  <si>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</si>
  <si>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</si>
  <si>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</si>
  <si>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</si>
  <si>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</si>
  <si>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</si>
  <si>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</si>
  <si>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</si>
  <si>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</si>
  <si>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</si>
  <si>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</si>
  <si>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</si>
  <si>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</si>
  <si>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</si>
  <si>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</si>
  <si>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</si>
  <si>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</si>
  <si>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</si>
  <si>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</si>
  <si>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</si>
  <si>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</si>
  <si>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</si>
  <si>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</si>
  <si>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</si>
  <si>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</si>
  <si>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</si>
  <si>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</si>
  <si>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</si>
  <si>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</si>
  <si>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</si>
  <si>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</si>
  <si>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</si>
  <si>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</si>
  <si>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</si>
  <si>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</si>
  <si>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</si>
  <si>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</si>
  <si>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</si>
  <si>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</si>
  <si>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</si>
  <si>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</si>
  <si>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</si>
  <si>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</si>
  <si>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</si>
  <si>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</si>
  <si>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</si>
  <si>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</si>
  <si>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</si>
  <si>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</si>
  <si>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</si>
  <si>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</si>
  <si>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</si>
  <si>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</si>
  <si>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</si>
  <si>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</si>
  <si>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</si>
  <si>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</si>
  <si>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</si>
  <si>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</si>
  <si>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</si>
  <si>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</si>
  <si>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</si>
  <si>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</si>
  <si>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</si>
  <si>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</si>
  <si>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</si>
  <si>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</si>
  <si>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</si>
  <si>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</si>
  <si>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</si>
  <si>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</si>
  <si>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</si>
  <si>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</si>
  <si>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</si>
  <si>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</si>
  <si>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</si>
  <si>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</si>
  <si>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</si>
  <si>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</si>
  <si>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</si>
  <si>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</si>
  <si>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</si>
  <si>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</si>
  <si>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</si>
  <si>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</si>
  <si>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</si>
  <si>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</si>
  <si>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</si>
  <si>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</si>
  <si>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</si>
  <si>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</si>
  <si>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</si>
  <si>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</si>
  <si>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</si>
  <si>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</si>
  <si>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</si>
  <si>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</si>
  <si>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</si>
  <si>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</si>
  <si>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</si>
  <si>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</si>
  <si>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</si>
  <si>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</si>
  <si>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</si>
  <si>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</si>
  <si>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</si>
  <si>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</si>
  <si>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</si>
  <si>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</si>
  <si>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</si>
  <si>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</si>
  <si>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</si>
  <si>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</si>
  <si>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</si>
  <si>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</si>
  <si>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</si>
  <si>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</si>
  <si>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</si>
  <si>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</si>
  <si>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</si>
  <si>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</si>
  <si>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</si>
  <si>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</si>
  <si>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</si>
  <si>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</si>
  <si>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</si>
  <si>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</si>
  <si>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</si>
  <si>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</si>
  <si>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</si>
  <si>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</si>
  <si>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</si>
  <si>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</si>
  <si>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</si>
  <si>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</si>
  <si>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</si>
  <si>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</si>
  <si>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</si>
  <si>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</si>
  <si>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</si>
  <si>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</si>
  <si>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</si>
  <si>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</si>
  <si>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</si>
  <si>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</si>
  <si>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</si>
  <si>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</si>
  <si>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</si>
  <si>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</si>
  <si>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</si>
  <si>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</si>
  <si>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</si>
  <si>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</si>
  <si>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</si>
  <si>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</si>
  <si>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</si>
  <si>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</si>
  <si>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</si>
  <si>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</si>
  <si>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</si>
  <si>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</si>
  <si>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</si>
  <si>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</si>
  <si>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</si>
  <si>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</si>
  <si>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</si>
  <si>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</si>
  <si>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</si>
  <si>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</si>
  <si>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</si>
  <si>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</si>
  <si>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</si>
  <si>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</si>
  <si>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</si>
  <si>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</si>
  <si>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</si>
  <si>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</si>
  <si>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</si>
  <si>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</si>
  <si>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</si>
  <si>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</si>
  <si>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</si>
  <si>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</si>
  <si>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</si>
  <si>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</si>
  <si>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</si>
  <si>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</si>
  <si>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</si>
  <si>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</si>
  <si>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</si>
  <si>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</si>
  <si>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</si>
  <si>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</si>
  <si>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</si>
  <si>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</si>
  <si>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</si>
  <si>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</si>
  <si>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</si>
  <si>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</si>
  <si>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</si>
  <si>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</si>
  <si>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</si>
  <si>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</si>
  <si>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</si>
  <si>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</si>
  <si>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</si>
  <si>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</si>
  <si>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</si>
  <si>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</si>
  <si>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</si>
  <si>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</si>
  <si>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</si>
  <si>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</si>
  <si>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</si>
  <si>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</si>
  <si>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</si>
  <si>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</si>
  <si>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</si>
  <si>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</si>
  <si>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</si>
  <si>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</si>
  <si>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</si>
  <si>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</si>
  <si>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</si>
  <si>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</si>
  <si>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</si>
  <si>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</si>
  <si>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</si>
  <si>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</si>
  <si>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</si>
  <si>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</si>
  <si>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</si>
  <si>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</si>
  <si>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</si>
  <si>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</si>
  <si>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</si>
  <si>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</si>
  <si>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</si>
  <si>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</si>
  <si>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</si>
  <si>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</si>
  <si>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</si>
  <si>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</si>
  <si>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</si>
  <si>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</si>
  <si>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</si>
  <si>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</si>
  <si>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</si>
  <si>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</si>
  <si>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</si>
  <si>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</si>
  <si>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</si>
  <si>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</si>
  <si>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</si>
  <si>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</si>
  <si>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</si>
  <si>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</si>
  <si>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</si>
  <si>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</si>
  <si>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</si>
  <si>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</si>
  <si>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</si>
  <si>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</si>
  <si>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</si>
  <si>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</si>
  <si>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</si>
  <si>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</si>
  <si>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</si>
  <si>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</si>
  <si>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</si>
  <si>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</si>
  <si>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</si>
  <si>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</si>
  <si>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</si>
  <si>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</si>
  <si>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</si>
  <si>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</si>
  <si>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</si>
  <si>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</si>
  <si>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</si>
  <si>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</si>
  <si>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</si>
  <si>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</si>
  <si>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</si>
  <si>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</si>
  <si>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</si>
  <si>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</si>
  <si>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</si>
  <si>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</si>
  <si>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</si>
  <si>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</si>
  <si>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</si>
  <si>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</si>
  <si>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</si>
  <si>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</si>
  <si>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</si>
  <si>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</si>
  <si>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</si>
  <si>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</si>
  <si>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</si>
  <si>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</si>
  <si>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</si>
  <si>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</si>
  <si>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</si>
  <si>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</si>
  <si>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</si>
  <si>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</si>
  <si>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</si>
  <si>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</si>
  <si>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</si>
  <si>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</si>
  <si>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</si>
  <si>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</si>
  <si>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</si>
  <si>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</si>
  <si>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</si>
  <si>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</si>
  <si>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</si>
  <si>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</si>
  <si>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</si>
  <si>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</si>
  <si>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</si>
  <si>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</si>
  <si>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</si>
  <si>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</si>
  <si>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</si>
  <si>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</si>
  <si>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</si>
  <si>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</si>
  <si>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</si>
  <si>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</si>
  <si>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</si>
  <si>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</si>
  <si>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</si>
  <si>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</si>
  <si>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</si>
  <si>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</si>
  <si>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</si>
  <si>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</si>
  <si>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</si>
  <si>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</si>
  <si>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</si>
  <si>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</si>
  <si>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</si>
  <si>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</si>
  <si>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</si>
  <si>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</si>
  <si>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</si>
  <si>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</si>
  <si>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</si>
  <si>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</si>
  <si>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</si>
  <si>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</si>
  <si>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</si>
  <si>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</si>
  <si>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</si>
  <si>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</si>
  <si>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</si>
  <si>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</si>
  <si>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</si>
  <si>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</si>
  <si>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</si>
  <si>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</si>
  <si>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</si>
  <si>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</si>
  <si>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</si>
  <si>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</si>
  <si>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</si>
  <si>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</si>
  <si>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</si>
  <si>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</si>
  <si>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</si>
  <si>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</si>
  <si>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</si>
  <si>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</si>
  <si>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</si>
  <si>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</si>
  <si>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</si>
  <si>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</si>
  <si>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</si>
  <si>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</si>
  <si>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</si>
  <si>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</si>
  <si>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</si>
  <si>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</si>
  <si>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</si>
  <si>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</si>
  <si>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</si>
  <si>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</si>
  <si>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</si>
  <si>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</si>
  <si>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</si>
  <si>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</si>
  <si>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</si>
  <si>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</si>
  <si>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</si>
  <si>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</si>
  <si>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</si>
  <si>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</si>
  <si>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</si>
  <si>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</si>
  <si>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</si>
  <si>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</si>
  <si>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</si>
  <si>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</si>
  <si>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</si>
  <si>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</si>
  <si>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</si>
  <si>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</si>
  <si>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</si>
  <si>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</si>
  <si>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</si>
  <si>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</si>
  <si>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</si>
  <si>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</si>
  <si>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</si>
  <si>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</si>
  <si>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</si>
  <si>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</si>
  <si>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</si>
  <si>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</si>
  <si>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</si>
  <si>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</si>
  <si>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</si>
  <si>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</si>
  <si>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</si>
  <si>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</si>
  <si>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</si>
  <si>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</si>
  <si>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</si>
  <si>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</si>
  <si>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</si>
  <si>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</si>
  <si>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</si>
  <si>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</si>
  <si>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</si>
  <si>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</si>
  <si>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</si>
  <si>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</si>
  <si>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</si>
  <si>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</si>
  <si>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</si>
  <si>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</si>
  <si>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</si>
  <si>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</si>
  <si>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</si>
  <si>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</si>
  <si>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</si>
  <si>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</si>
  <si>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</si>
  <si>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</si>
  <si>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</si>
  <si>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</si>
  <si>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</si>
  <si>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</si>
  <si>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</si>
  <si>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</si>
  <si>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</si>
  <si>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</si>
  <si>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</si>
  <si>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</si>
  <si>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</si>
  <si>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</si>
  <si>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</si>
  <si>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</si>
  <si>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</si>
  <si>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</si>
  <si>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</si>
  <si>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</si>
  <si>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</si>
  <si>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</si>
  <si>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</si>
  <si>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</si>
  <si>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</si>
  <si>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</si>
  <si>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</si>
  <si>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</si>
  <si>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</si>
  <si>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</si>
  <si>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</si>
  <si>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</si>
  <si>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</si>
  <si>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</si>
  <si>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</si>
  <si>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</si>
  <si>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</si>
  <si>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</si>
  <si>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</si>
  <si>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</si>
  <si>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</si>
  <si>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</si>
  <si>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</si>
  <si>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</si>
  <si>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</si>
  <si>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</si>
  <si>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</si>
  <si>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</si>
  <si>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</si>
  <si>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</si>
  <si>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</si>
  <si>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</si>
  <si>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</si>
  <si>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</si>
  <si>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</si>
  <si>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</si>
  <si>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</si>
  <si>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</si>
  <si>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</si>
  <si>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</si>
  <si>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</si>
  <si>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</si>
  <si>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</si>
  <si>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</si>
  <si>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</si>
  <si>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</si>
  <si>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</si>
  <si>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</si>
  <si>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</si>
  <si>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</si>
  <si>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</si>
  <si>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</si>
  <si>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</si>
  <si>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</si>
  <si>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</si>
  <si>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</si>
  <si>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</si>
  <si>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</si>
  <si>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</si>
  <si>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</si>
  <si>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</si>
  <si>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</si>
  <si>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</si>
  <si>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</si>
  <si>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</si>
  <si>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</si>
  <si>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</si>
  <si>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</si>
  <si>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</si>
  <si>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</si>
  <si>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</si>
  <si>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</si>
  <si>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</si>
  <si>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</si>
  <si>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</si>
  <si>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</si>
  <si>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</si>
  <si>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</si>
  <si>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</si>
  <si>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</si>
  <si>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</si>
  <si>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</si>
  <si>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</si>
  <si>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</si>
  <si>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</si>
  <si>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</si>
  <si>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</si>
  <si>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</si>
  <si>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</si>
  <si>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</si>
  <si>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</si>
  <si>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</si>
  <si>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</si>
  <si>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</si>
  <si>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</si>
  <si>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</si>
  <si>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</si>
  <si>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</si>
  <si>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</si>
  <si>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</si>
  <si>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</si>
  <si>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</si>
  <si>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</si>
  <si>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</si>
  <si>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</si>
  <si>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</si>
  <si>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</si>
  <si>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</si>
  <si>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</si>
  <si>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</si>
  <si>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</si>
  <si>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</si>
  <si>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</si>
  <si>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</si>
  <si>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</si>
  <si>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</si>
  <si>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</si>
  <si>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</si>
  <si>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</si>
  <si>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</si>
  <si>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</si>
  <si>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</si>
  <si>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</si>
  <si>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</si>
  <si>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</si>
  <si>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</si>
  <si>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</si>
  <si>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</si>
  <si>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</si>
  <si>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</si>
  <si>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</si>
  <si>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</si>
  <si>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</si>
  <si>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</si>
  <si>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</si>
  <si>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</si>
  <si>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</si>
  <si>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</si>
  <si>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</si>
  <si>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</si>
  <si>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</si>
  <si>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</si>
  <si>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</si>
  <si>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</si>
  <si>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</si>
  <si>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</si>
  <si>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</si>
  <si>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</si>
  <si>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</si>
  <si>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</si>
  <si>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</si>
  <si>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</si>
  <si>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</si>
  <si>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</si>
  <si>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</si>
  <si>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</si>
  <si>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</si>
  <si>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</si>
  <si>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</si>
  <si>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</si>
  <si>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</si>
  <si>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</si>
  <si>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</si>
  <si>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</si>
  <si>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</si>
  <si>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</si>
  <si>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</si>
  <si>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</si>
  <si>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</si>
  <si>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</si>
  <si>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</si>
  <si>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</si>
  <si>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</si>
  <si>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</si>
  <si>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</si>
  <si>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</si>
  <si>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</si>
  <si>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</si>
  <si>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</si>
  <si>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</si>
  <si>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</si>
  <si>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</si>
  <si>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</si>
  <si>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</si>
  <si>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</si>
  <si>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</si>
  <si>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</si>
  <si>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</si>
  <si>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</si>
  <si>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</si>
  <si>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</si>
  <si>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</si>
  <si>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</si>
  <si>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</si>
  <si>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</si>
  <si>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</si>
  <si>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</si>
  <si>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</si>
  <si>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</si>
  <si>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</si>
  <si>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</si>
  <si>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</si>
  <si>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</si>
  <si>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</si>
  <si>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</si>
  <si>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</si>
  <si>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</si>
  <si>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</si>
  <si>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</si>
  <si>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</si>
  <si>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</si>
  <si>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</si>
  <si>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</si>
  <si>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</si>
  <si>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</si>
  <si>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</si>
  <si>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</si>
  <si>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</si>
  <si>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</si>
  <si>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</si>
  <si>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</si>
  <si>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</si>
  <si>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</si>
  <si>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</si>
  <si>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</si>
  <si>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</si>
  <si>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</si>
  <si>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</si>
  <si>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</si>
  <si>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</si>
  <si>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</si>
  <si>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</si>
  <si>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</si>
  <si>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</si>
  <si>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</si>
  <si>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</si>
  <si>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</si>
  <si>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</si>
  <si>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</si>
  <si>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</si>
  <si>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</si>
  <si>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</si>
  <si>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</si>
  <si>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</si>
  <si>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</si>
  <si>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</si>
  <si>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</si>
  <si>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</si>
  <si>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</si>
  <si>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</si>
  <si>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</si>
  <si>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</si>
  <si>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</si>
  <si>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</si>
  <si>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</si>
  <si>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</si>
  <si>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</si>
  <si>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</si>
  <si>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</si>
  <si>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</si>
  <si>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</si>
  <si>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</si>
  <si>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</si>
  <si>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</si>
  <si>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</si>
  <si>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</si>
  <si>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</si>
  <si>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</si>
  <si>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</si>
  <si>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</si>
  <si>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</si>
  <si>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</si>
  <si>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</si>
  <si>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</si>
  <si>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</si>
  <si>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</si>
  <si>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</si>
  <si>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</si>
  <si>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</si>
  <si>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</si>
  <si>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</si>
  <si>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</si>
  <si>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</si>
  <si>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</si>
  <si>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</si>
  <si>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</si>
  <si>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</si>
  <si>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</si>
  <si>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</si>
  <si>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</si>
  <si>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</si>
  <si>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</si>
  <si>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</si>
  <si>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</si>
  <si>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</si>
  <si>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</si>
  <si>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</si>
  <si>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</si>
  <si>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</si>
  <si>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</si>
  <si>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</si>
  <si>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</si>
  <si>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</si>
  <si>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</si>
  <si>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</si>
  <si>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</si>
  <si>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</si>
  <si>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</si>
  <si>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</si>
  <si>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</si>
  <si>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</si>
  <si>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</si>
  <si>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</si>
  <si>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</si>
  <si>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</si>
  <si>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</si>
  <si>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</si>
  <si>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</si>
  <si>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</si>
  <si>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</si>
  <si>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</si>
  <si>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</si>
  <si>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</si>
  <si>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</si>
  <si>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</si>
  <si>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</si>
  <si>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</si>
  <si>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</si>
  <si>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</si>
  <si>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</si>
  <si>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</si>
  <si>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</si>
  <si>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</si>
  <si>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</si>
  <si>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</si>
  <si>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</si>
  <si>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</si>
  <si>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</si>
  <si>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</si>
  <si>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</si>
  <si>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</si>
  <si>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</si>
  <si>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</si>
  <si>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</si>
  <si>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</si>
  <si>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</si>
  <si>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</si>
  <si>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</si>
  <si>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</si>
  <si>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</si>
  <si>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</si>
  <si>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</si>
  <si>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</si>
  <si>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</si>
  <si>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</si>
  <si>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</si>
  <si>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</si>
  <si>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</si>
  <si>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</si>
  <si>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</si>
  <si>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</si>
  <si>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</si>
  <si>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</si>
  <si>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</si>
  <si>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</si>
  <si>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</si>
  <si>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</si>
  <si>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</si>
  <si>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</si>
  <si>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</si>
  <si>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</si>
  <si>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</si>
  <si>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</si>
  <si>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</si>
  <si>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</si>
  <si>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</si>
  <si>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</si>
  <si>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</si>
  <si>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</si>
  <si>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</si>
  <si>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</si>
  <si>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</si>
  <si>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</si>
  <si>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</si>
  <si>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</si>
  <si>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</si>
  <si>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</si>
  <si>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</si>
  <si>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</si>
  <si>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</si>
  <si>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</si>
  <si>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</si>
  <si>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</si>
  <si>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</si>
  <si>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</si>
  <si>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</si>
  <si>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</si>
  <si>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</si>
  <si>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</si>
  <si>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</si>
  <si>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</si>
  <si>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</si>
  <si>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</si>
  <si>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</si>
  <si>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</si>
  <si>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</si>
  <si>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</si>
  <si>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</si>
  <si>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</si>
  <si>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</si>
  <si>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</si>
  <si>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</si>
  <si>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</si>
  <si>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</si>
  <si>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</si>
  <si>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</si>
  <si>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</si>
  <si>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</si>
  <si>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</si>
  <si>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</si>
  <si>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</si>
  <si>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</si>
  <si>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</si>
  <si>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</si>
  <si>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</si>
  <si>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</si>
  <si>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</si>
  <si>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</si>
  <si>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</si>
  <si>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</si>
  <si>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</si>
  <si>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</si>
  <si>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</si>
  <si>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</si>
  <si>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</si>
  <si>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</si>
  <si>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</si>
  <si>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</si>
  <si>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</si>
  <si>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</si>
  <si>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</si>
  <si>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</si>
  <si>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</si>
  <si>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</si>
  <si>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</si>
  <si>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</si>
  <si>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</si>
  <si>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</si>
  <si>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</si>
  <si>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</si>
  <si>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</si>
  <si>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</si>
  <si>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</si>
  <si>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</si>
  <si>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</si>
  <si>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</si>
  <si>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</si>
  <si>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</si>
  <si>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</si>
  <si>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</si>
  <si>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</si>
  <si>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</si>
  <si>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</si>
  <si>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</si>
  <si>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</si>
  <si>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</si>
  <si>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</si>
  <si>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</si>
  <si>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</si>
  <si>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</si>
  <si>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</si>
  <si>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</si>
  <si>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</si>
  <si>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</si>
  <si>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</si>
  <si>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</si>
  <si>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</si>
  <si>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</si>
  <si>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</si>
  <si>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</si>
  <si>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</si>
  <si>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</si>
  <si>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</si>
  <si>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</si>
  <si>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</si>
  <si>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</si>
  <si>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</si>
  <si>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</si>
  <si>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</si>
  <si>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</si>
  <si>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</si>
  <si>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</si>
  <si>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</si>
  <si>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</si>
  <si>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</si>
  <si>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</si>
  <si>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</si>
  <si>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</si>
  <si>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</si>
  <si>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</si>
  <si>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</si>
  <si>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</si>
  <si>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</si>
  <si>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</si>
  <si>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</si>
  <si>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</si>
  <si>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</si>
  <si>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</si>
  <si>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</si>
  <si>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</si>
  <si>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</si>
  <si>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</si>
  <si>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</si>
  <si>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</si>
  <si>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</si>
  <si>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</si>
  <si>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</si>
  <si>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</si>
  <si>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</si>
  <si>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</si>
  <si>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</si>
  <si>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</si>
  <si>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</si>
  <si>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</si>
  <si>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</si>
  <si>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</si>
  <si>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</si>
  <si>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</si>
  <si>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</si>
  <si>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</si>
  <si>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</si>
  <si>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</si>
  <si>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</si>
  <si>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</si>
  <si>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</si>
  <si>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</si>
  <si>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</si>
  <si>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</si>
  <si>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</si>
  <si>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</si>
  <si>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</si>
  <si>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</si>
  <si>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</si>
  <si>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</si>
  <si>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</si>
  <si>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</si>
  <si>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</si>
  <si>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</si>
  <si>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</si>
  <si>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</si>
  <si>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</si>
  <si>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</si>
  <si>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</si>
  <si>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</si>
  <si>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</si>
  <si>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</si>
  <si>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</si>
  <si>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</si>
  <si>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</si>
  <si>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</si>
  <si>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</si>
  <si>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</si>
  <si>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</si>
  <si>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</si>
  <si>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</si>
  <si>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</si>
  <si>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</si>
  <si>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</si>
  <si>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</si>
  <si>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</si>
  <si>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</si>
  <si>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</si>
  <si>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</si>
  <si>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</si>
  <si>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</si>
  <si>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</si>
  <si>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</si>
  <si>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</si>
  <si>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</si>
  <si>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</si>
  <si>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</si>
  <si>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</si>
  <si>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</si>
  <si>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</si>
  <si>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</si>
  <si>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</si>
  <si>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</si>
  <si>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</si>
  <si>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</si>
  <si>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</si>
  <si>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</si>
  <si>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</si>
  <si>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</si>
  <si>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</si>
  <si>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</si>
  <si>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</si>
  <si>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</si>
  <si>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</si>
  <si>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</si>
  <si>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</si>
  <si>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</si>
  <si>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</si>
  <si>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</si>
  <si>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</si>
  <si>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</si>
  <si>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</si>
  <si>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</si>
  <si>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</si>
  <si>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</si>
  <si>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</si>
  <si>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</si>
  <si>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</si>
  <si>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</si>
  <si>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</si>
  <si>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</si>
  <si>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</si>
  <si>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</si>
  <si>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</si>
  <si>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</si>
  <si>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</si>
  <si>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</si>
  <si>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</si>
  <si>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</si>
  <si>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</si>
  <si>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</si>
  <si>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</si>
  <si>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</si>
  <si>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</si>
  <si>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</si>
  <si>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</si>
  <si>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</si>
  <si>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</si>
  <si>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</si>
  <si>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</si>
  <si>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</si>
  <si>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</si>
  <si>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</si>
  <si>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</si>
  <si>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</si>
  <si>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</si>
  <si>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</si>
  <si>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</si>
  <si>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</si>
  <si>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</si>
  <si>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</si>
  <si>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</si>
  <si>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</si>
  <si>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</si>
  <si>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</si>
  <si>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</si>
  <si>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</si>
  <si>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</si>
  <si>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</si>
  <si>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</si>
  <si>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</si>
  <si>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</si>
  <si>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</si>
  <si>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</si>
  <si>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</si>
  <si>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</si>
  <si>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</si>
  <si>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</si>
  <si>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</si>
  <si>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</si>
  <si>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</si>
  <si>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</si>
  <si>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</si>
  <si>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</si>
  <si>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</si>
  <si>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</si>
  <si>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</si>
  <si>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</si>
  <si>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</si>
  <si>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</si>
  <si>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</si>
  <si>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</si>
  <si>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</si>
  <si>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</si>
  <si>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</si>
  <si>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</si>
  <si>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</si>
  <si>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</si>
  <si>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</si>
  <si>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</si>
  <si>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</si>
  <si>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</si>
  <si>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</si>
  <si>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</si>
  <si>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</si>
  <si>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</si>
  <si>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</si>
  <si>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</si>
  <si>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</si>
  <si>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</si>
  <si>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</si>
  <si>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</si>
  <si>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</si>
  <si>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</si>
  <si>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</si>
  <si>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</si>
  <si>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</si>
  <si>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</si>
  <si>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</si>
  <si>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</si>
  <si>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</si>
  <si>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</si>
  <si>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</si>
  <si>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</si>
  <si>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</si>
  <si>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</si>
  <si>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</si>
  <si>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</si>
  <si>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</si>
  <si>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</si>
  <si>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</si>
  <si>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</si>
  <si>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</si>
  <si>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</si>
  <si>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</si>
  <si>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</si>
  <si>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</si>
  <si>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</si>
  <si>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</si>
  <si>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</si>
  <si>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</si>
  <si>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</si>
  <si>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</si>
  <si>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</si>
  <si>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</si>
  <si>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</si>
  <si>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</si>
  <si>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</si>
  <si>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</si>
  <si>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</si>
  <si>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</si>
  <si>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</si>
  <si>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</si>
  <si>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</si>
  <si>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</si>
  <si>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</si>
  <si>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</si>
  <si>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</si>
  <si>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</si>
  <si>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</si>
  <si>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</si>
  <si>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</si>
  <si>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</si>
  <si>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</si>
  <si>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</si>
  <si>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</si>
  <si>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</si>
  <si>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</si>
  <si>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</si>
  <si>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</si>
  <si>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</si>
  <si>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</si>
  <si>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</si>
  <si>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</si>
  <si>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</si>
  <si>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</si>
  <si>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</si>
  <si>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</si>
  <si>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</si>
  <si>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</si>
  <si>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</si>
  <si>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</si>
  <si>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</si>
  <si>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</si>
  <si>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</si>
  <si>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</si>
  <si>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</si>
  <si>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</si>
  <si>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</si>
  <si>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</si>
  <si>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</si>
  <si>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</si>
  <si>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</si>
  <si>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</si>
  <si>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</si>
  <si>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</si>
  <si>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</si>
  <si>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</si>
  <si>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</si>
  <si>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</si>
  <si>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</si>
  <si>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</si>
  <si>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</si>
  <si>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</si>
  <si>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</si>
  <si>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</si>
  <si>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</si>
  <si>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</si>
  <si>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</si>
  <si>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</si>
  <si>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</si>
  <si>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</si>
  <si>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</si>
  <si>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</si>
  <si>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</si>
  <si>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</si>
  <si>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</si>
  <si>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</si>
  <si>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</si>
  <si>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</si>
  <si>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</si>
  <si>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</si>
  <si>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</si>
  <si>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</si>
  <si>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</si>
  <si>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</si>
  <si>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</si>
  <si>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</si>
  <si>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</si>
  <si>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</si>
  <si>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</si>
  <si>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</si>
  <si>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</si>
  <si>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</si>
  <si>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</si>
  <si>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</si>
  <si>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</si>
  <si>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</si>
  <si>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</si>
  <si>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</si>
  <si>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</si>
  <si>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</si>
  <si>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</si>
  <si>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</si>
  <si>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</si>
  <si>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</si>
  <si>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</si>
  <si>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</si>
  <si>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</si>
  <si>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</si>
  <si>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</si>
  <si>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</si>
  <si>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</si>
  <si>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</si>
  <si>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</si>
  <si>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</si>
  <si>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</si>
  <si>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</si>
  <si>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</si>
  <si>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</si>
  <si>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</si>
  <si>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</si>
  <si>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</si>
  <si>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</si>
  <si>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</si>
  <si>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</si>
  <si>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</si>
  <si>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</si>
  <si>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</si>
  <si>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</si>
  <si>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</si>
  <si>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</si>
  <si>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</si>
  <si>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</si>
  <si>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</si>
  <si>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</si>
  <si>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</si>
  <si>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</si>
  <si>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</si>
  <si>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</si>
  <si>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</si>
  <si>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</si>
  <si>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</si>
  <si>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</si>
  <si>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</si>
  <si>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</si>
  <si>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</si>
  <si>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</si>
  <si>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</si>
  <si>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</si>
  <si>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</si>
  <si>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</si>
  <si>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</si>
  <si>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</si>
  <si>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</si>
  <si>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</si>
  <si>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</si>
  <si>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</si>
  <si>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</si>
  <si>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</si>
  <si>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</si>
  <si>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</si>
  <si>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</si>
  <si>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</si>
  <si>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</si>
  <si>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</si>
  <si>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</si>
  <si>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</si>
  <si>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</si>
  <si>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</si>
  <si>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</si>
  <si>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</si>
  <si>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</si>
  <si>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</si>
  <si>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</si>
  <si>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</si>
  <si>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</si>
  <si>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</si>
  <si>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</si>
  <si>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</si>
  <si>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</si>
  <si>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</si>
  <si>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</si>
  <si>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</si>
  <si>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</si>
  <si>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</si>
  <si>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</si>
  <si>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</si>
  <si>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</si>
  <si>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</si>
  <si>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</si>
  <si>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</si>
  <si>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</si>
  <si>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</si>
  <si>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</si>
  <si>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</si>
  <si>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</si>
  <si>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</si>
  <si>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</si>
  <si>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</si>
  <si>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</si>
  <si>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</si>
  <si>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</si>
  <si>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</si>
  <si>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</si>
  <si>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</si>
  <si>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</si>
  <si>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</si>
  <si>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</si>
  <si>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</si>
  <si>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</si>
  <si>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</si>
  <si>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</si>
  <si>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</si>
  <si>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</si>
  <si>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</si>
  <si>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</si>
  <si>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</si>
  <si>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</si>
  <si>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</si>
  <si>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</si>
  <si>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</si>
  <si>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</si>
  <si>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</si>
  <si>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</si>
  <si>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</si>
  <si>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</si>
  <si>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</si>
  <si>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</si>
  <si>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</si>
  <si>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</si>
  <si>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</si>
  <si>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</si>
  <si>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</si>
  <si>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</si>
  <si>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</si>
  <si>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</si>
  <si>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</si>
  <si>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</si>
  <si>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</si>
  <si>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</si>
  <si>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</si>
  <si>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</si>
  <si>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</si>
  <si>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</si>
  <si>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</si>
  <si>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</si>
  <si>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</si>
  <si>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</si>
  <si>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</si>
  <si>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</si>
  <si>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</si>
  <si>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</si>
  <si>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</si>
  <si>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</si>
  <si>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</si>
  <si>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</si>
  <si>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</si>
  <si>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</si>
  <si>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</si>
  <si>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</si>
  <si>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</si>
  <si>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</si>
  <si>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</si>
  <si>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</si>
  <si>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</si>
  <si>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</si>
  <si>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</si>
  <si>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</si>
  <si>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</si>
  <si>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</si>
  <si>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</si>
  <si>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</si>
  <si>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</si>
  <si>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</si>
  <si>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</si>
  <si>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</si>
  <si>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</si>
  <si>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</si>
  <si>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</si>
  <si>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</si>
  <si>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</si>
  <si>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</si>
  <si>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</si>
  <si>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</si>
  <si>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</si>
  <si>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</si>
  <si>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</si>
  <si>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</si>
  <si>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</si>
  <si>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</si>
  <si>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</si>
  <si>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</si>
  <si>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</si>
  <si>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</si>
  <si>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</si>
  <si>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</si>
  <si>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</si>
  <si>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</si>
  <si>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</si>
  <si>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</si>
  <si>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</si>
  <si>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</si>
  <si>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</si>
  <si>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</si>
  <si>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</si>
  <si>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</si>
  <si>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</si>
  <si>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</si>
  <si>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</si>
  <si>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</si>
  <si>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</si>
  <si>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</si>
  <si>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</si>
  <si>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</si>
  <si>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</si>
  <si>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</si>
  <si>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</si>
  <si>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</si>
  <si>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</si>
  <si>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</si>
  <si>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</si>
  <si>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</si>
  <si>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</si>
  <si>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</si>
  <si>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</si>
  <si>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</si>
  <si>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</si>
  <si>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</si>
  <si>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</si>
  <si>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</si>
  <si>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</si>
  <si>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</si>
  <si>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</si>
  <si>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</si>
  <si>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</si>
  <si>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</si>
  <si>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</si>
  <si>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</si>
  <si>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</si>
  <si>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</si>
  <si>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</si>
  <si>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</si>
  <si>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</si>
  <si>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</si>
  <si>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</si>
  <si>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</si>
  <si>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</si>
  <si>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</si>
  <si>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</si>
  <si>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</si>
  <si>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</si>
  <si>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</si>
  <si>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</si>
  <si>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</si>
  <si>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</si>
  <si>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</si>
  <si>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</si>
  <si>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</si>
  <si>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</si>
  <si>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</si>
  <si>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</si>
  <si>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</si>
  <si>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</si>
  <si>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</si>
  <si>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</si>
  <si>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</si>
  <si>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</si>
  <si>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</si>
  <si>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</si>
  <si>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</si>
  <si>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</si>
  <si>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</si>
  <si>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</si>
  <si>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</si>
  <si>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</si>
  <si>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</si>
  <si>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</si>
  <si>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</si>
  <si>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</si>
  <si>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</si>
  <si>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</si>
  <si>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</si>
  <si>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</si>
  <si>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</si>
  <si>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</si>
  <si>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</si>
  <si>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</si>
  <si>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</si>
  <si>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</si>
  <si>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</si>
  <si>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</si>
  <si>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</si>
  <si>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</si>
  <si>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</si>
  <si>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</si>
  <si>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</si>
  <si>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</si>
  <si>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</si>
  <si>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</si>
  <si>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</si>
  <si>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</si>
  <si>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</si>
  <si>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</si>
  <si>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</si>
  <si>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</si>
  <si>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</si>
  <si>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</si>
  <si>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</si>
  <si>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</si>
  <si>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</si>
  <si>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</si>
  <si>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</si>
  <si>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</si>
  <si>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</si>
  <si>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</si>
  <si>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</si>
  <si>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</si>
  <si>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</si>
  <si>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</si>
  <si>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</si>
  <si>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</si>
  <si>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</si>
  <si>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</si>
  <si>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</si>
  <si>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</si>
  <si>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</si>
  <si>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</si>
  <si>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</si>
  <si>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</si>
  <si>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</si>
  <si>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</si>
  <si>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</si>
  <si>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</si>
  <si>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</si>
  <si>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</si>
  <si>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</si>
  <si>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</si>
  <si>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</si>
  <si>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</si>
  <si>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</si>
  <si>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</si>
  <si>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</si>
  <si>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</si>
  <si>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</si>
  <si>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</si>
  <si>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</si>
  <si>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</si>
  <si>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</si>
  <si>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</si>
  <si>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</si>
  <si>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</si>
  <si>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</si>
  <si>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</si>
  <si>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</si>
  <si>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</si>
  <si>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</si>
  <si>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</si>
  <si>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</si>
  <si>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</si>
  <si>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</si>
  <si>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</si>
  <si>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</si>
  <si>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</si>
  <si>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</si>
  <si>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</si>
  <si>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</si>
  <si>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</si>
  <si>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</si>
  <si>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</si>
  <si>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</si>
  <si>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</si>
  <si>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</si>
  <si>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</si>
  <si>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</si>
  <si>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</si>
  <si>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</si>
  <si>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</si>
  <si>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</si>
  <si>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</si>
  <si>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</si>
  <si>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</si>
  <si>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</si>
  <si>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</si>
  <si>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</si>
  <si>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</si>
  <si>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</si>
  <si>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</si>
  <si>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</si>
  <si>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</si>
  <si>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</si>
  <si>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</si>
  <si>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</si>
  <si>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</si>
  <si>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</si>
  <si>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</si>
  <si>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</si>
  <si>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</si>
  <si>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</si>
  <si>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</si>
  <si>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</si>
  <si>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</si>
  <si>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</si>
  <si>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</si>
  <si>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</si>
  <si>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</si>
  <si>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</si>
  <si>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</si>
  <si>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</si>
  <si>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</si>
  <si>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</si>
  <si>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</si>
  <si>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</si>
  <si>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</si>
  <si>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</si>
  <si>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</si>
  <si>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</si>
  <si>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</si>
  <si>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</si>
  <si>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</si>
  <si>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</si>
  <si>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</si>
  <si>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BARTOLA KAŠIĆA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</si>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</sst>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3141710.6199999996</v>
      </c>
      <c r="D2" s="7">
        <f>'PR-RAS'!E6</f>
        <v>3669818.39</v>
      </c>
      <c r="E2" s="7">
        <v>0</v>
      </c>
      <c r="F2" s="7">
        <v>0</v>
      </c>
      <c r="G2" s="8">
        <f t="shared" ref="G2:G274" si="0">(B2/1000)*(C2*1+D2*2)</f>
        <v>10481.347400000001</v>
      </c>
      <c r="H2" s="8">
        <f t="shared" ref="H2:H274" si="1">ABS(C2-ROUND(C2,0))+ABS(D2-ROUND(D2,0))</f>
        <v>0.77000000048428774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2330871.9899999998</v>
      </c>
      <c r="D45" s="2">
        <f>'PR-RAS'!E49</f>
        <v>2531382.64</v>
      </c>
      <c r="E45" s="2">
        <v>0</v>
      </c>
      <c r="F45" s="2">
        <v>0</v>
      </c>
      <c r="G45" s="3">
        <f t="shared" si="0"/>
        <v>325320.03987999994</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2330539.9899999998</v>
      </c>
      <c r="D64" s="2">
        <f>'PR-RAS'!E68</f>
        <v>2531010.64</v>
      </c>
      <c r="E64" s="2">
        <v>0</v>
      </c>
      <c r="F64" s="2">
        <v>0</v>
      </c>
      <c r="G64" s="3">
        <f t="shared" si="0"/>
        <v>465731.36001</v>
      </c>
      <c r="H64" s="3">
        <f t="shared" si="1"/>
        <v>0.37000000011175871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2286122.44</v>
      </c>
      <c r="D65" s="2">
        <f>'PR-RAS'!E69</f>
        <v>2477991.64</v>
      </c>
      <c r="E65" s="2">
        <v>0</v>
      </c>
      <c r="F65" s="2">
        <v>0</v>
      </c>
      <c r="G65" s="3">
        <f t="shared" si="0"/>
        <v>463494.76608000003</v>
      </c>
      <c r="H65" s="3">
        <f t="shared" si="1"/>
        <v>0.79999999981373549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44417.55</v>
      </c>
      <c r="D66" s="2">
        <f>'PR-RAS'!E70</f>
        <v>53019</v>
      </c>
      <c r="E66" s="2">
        <v>0</v>
      </c>
      <c r="F66" s="2">
        <v>0</v>
      </c>
      <c r="G66" s="3">
        <f t="shared" si="0"/>
        <v>9779.6107499999998</v>
      </c>
      <c r="H66" s="3">
        <f t="shared" si="1"/>
        <v>0.44999999999708962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332</v>
      </c>
      <c r="D73" s="2">
        <f>'PR-RAS'!E77</f>
        <v>372</v>
      </c>
      <c r="E73" s="2">
        <v>0</v>
      </c>
      <c r="F73" s="2">
        <v>0</v>
      </c>
      <c r="G73" s="3">
        <f t="shared" si="0"/>
        <v>77.471999999999994</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332</v>
      </c>
      <c r="D74" s="2">
        <f>'PR-RAS'!E78</f>
        <v>372</v>
      </c>
      <c r="E74" s="2">
        <v>0</v>
      </c>
      <c r="F74" s="2">
        <v>0</v>
      </c>
      <c r="G74" s="3">
        <f t="shared" si="0"/>
        <v>78.548000000000002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0.26</v>
      </c>
      <c r="D78" s="2">
        <f>'PR-RAS'!E82</f>
        <v>0</v>
      </c>
      <c r="E78" s="2">
        <v>0</v>
      </c>
      <c r="F78" s="2">
        <v>0</v>
      </c>
      <c r="G78" s="3">
        <f t="shared" si="0"/>
        <v>2.002E-2</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0.26</v>
      </c>
      <c r="D79" s="2">
        <f>'PR-RAS'!E83</f>
        <v>0</v>
      </c>
      <c r="E79" s="2">
        <v>0</v>
      </c>
      <c r="F79" s="2">
        <v>0</v>
      </c>
      <c r="G79" s="3">
        <f t="shared" si="0"/>
        <v>2.0279999999999999E-2</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0.26</v>
      </c>
      <c r="D81" s="2">
        <f>'PR-RAS'!E85</f>
        <v>0</v>
      </c>
      <c r="E81" s="2">
        <v>0</v>
      </c>
      <c r="F81" s="2">
        <v>0</v>
      </c>
      <c r="G81" s="3">
        <f t="shared" si="0"/>
        <v>2.0800000000000003E-2</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92171.07</v>
      </c>
      <c r="D102" s="2">
        <f>'PR-RAS'!E106</f>
        <v>86659.32</v>
      </c>
      <c r="E102" s="2">
        <v>0</v>
      </c>
      <c r="F102" s="2">
        <v>0</v>
      </c>
      <c r="G102" s="3">
        <f t="shared" si="0"/>
        <v>26814.460710000003</v>
      </c>
      <c r="H102" s="3">
        <f t="shared" si="1"/>
        <v>0.39000000001396984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92171.07</v>
      </c>
      <c r="D108" s="2">
        <f>'PR-RAS'!E112</f>
        <v>86659.32</v>
      </c>
      <c r="E108" s="2">
        <v>0</v>
      </c>
      <c r="F108" s="2">
        <v>0</v>
      </c>
      <c r="G108" s="3">
        <f t="shared" si="0"/>
        <v>28407.398970000002</v>
      </c>
      <c r="H108" s="3">
        <f t="shared" si="1"/>
        <v>0.39000000001396984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92171.07</v>
      </c>
      <c r="D113" s="2">
        <f>'PR-RAS'!E117</f>
        <v>86659.32</v>
      </c>
      <c r="E113" s="2">
        <v>0</v>
      </c>
      <c r="F113" s="2">
        <v>0</v>
      </c>
      <c r="G113" s="3">
        <f t="shared" si="0"/>
        <v>29734.847520000003</v>
      </c>
      <c r="H113" s="3">
        <f t="shared" si="1"/>
        <v>0.39000000001396984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31632.22</v>
      </c>
      <c r="D121" s="2">
        <f>'PR-RAS'!E125</f>
        <v>41882.100000000006</v>
      </c>
      <c r="E121" s="2">
        <v>0</v>
      </c>
      <c r="F121" s="2">
        <v>0</v>
      </c>
      <c r="G121" s="3">
        <f t="shared" si="0"/>
        <v>13847.570400000001</v>
      </c>
      <c r="H121" s="3">
        <f t="shared" si="1"/>
        <v>0.32000000000698492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31632.22</v>
      </c>
      <c r="D122" s="2">
        <f>'PR-RAS'!E126</f>
        <v>28876.240000000002</v>
      </c>
      <c r="E122" s="2">
        <v>0</v>
      </c>
      <c r="F122" s="2">
        <v>0</v>
      </c>
      <c r="G122" s="3">
        <f t="shared" si="0"/>
        <v>10815.548700000001</v>
      </c>
      <c r="H122" s="3">
        <f t="shared" si="1"/>
        <v>0.46000000000276486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31632.22</v>
      </c>
      <c r="D124" s="2">
        <f>'PR-RAS'!E128</f>
        <v>28876.240000000002</v>
      </c>
      <c r="E124" s="2">
        <v>0</v>
      </c>
      <c r="F124" s="2">
        <v>0</v>
      </c>
      <c r="G124" s="3">
        <f t="shared" si="0"/>
        <v>10994.3181</v>
      </c>
      <c r="H124" s="3">
        <f t="shared" si="1"/>
        <v>0.46000000000276486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13005.86</v>
      </c>
      <c r="E125" s="2">
        <v>0</v>
      </c>
      <c r="F125" s="2">
        <v>0</v>
      </c>
      <c r="G125" s="3">
        <f t="shared" si="0"/>
        <v>3225.4532800000002</v>
      </c>
      <c r="H125" s="3">
        <f t="shared" si="1"/>
        <v>0.13999999999941792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13005.86</v>
      </c>
      <c r="E126" s="2">
        <v>0</v>
      </c>
      <c r="F126" s="2">
        <v>0</v>
      </c>
      <c r="G126" s="3">
        <f t="shared" si="0"/>
        <v>3251.4650000000001</v>
      </c>
      <c r="H126" s="3">
        <f t="shared" si="1"/>
        <v>0.13999999999941792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687035.08</v>
      </c>
      <c r="D130" s="2">
        <f>'PR-RAS'!E134</f>
        <v>1009894.3300000001</v>
      </c>
      <c r="E130" s="2">
        <v>0</v>
      </c>
      <c r="F130" s="2">
        <v>0</v>
      </c>
      <c r="G130" s="3">
        <f t="shared" si="0"/>
        <v>349180.26246000006</v>
      </c>
      <c r="H130" s="3">
        <f t="shared" si="1"/>
        <v>0.41000000003259629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687035.08</v>
      </c>
      <c r="D131" s="2">
        <f>'PR-RAS'!E135</f>
        <v>1009894.3300000001</v>
      </c>
      <c r="E131" s="2">
        <v>0</v>
      </c>
      <c r="F131" s="2">
        <v>0</v>
      </c>
      <c r="G131" s="3">
        <f t="shared" si="0"/>
        <v>351887.08620000002</v>
      </c>
      <c r="H131" s="3">
        <f t="shared" si="1"/>
        <v>0.41000000003259629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653737.61</v>
      </c>
      <c r="D132" s="2">
        <f>'PR-RAS'!E136</f>
        <v>1008388.93</v>
      </c>
      <c r="E132" s="2">
        <v>0</v>
      </c>
      <c r="F132" s="2">
        <v>0</v>
      </c>
      <c r="G132" s="3">
        <f t="shared" si="0"/>
        <v>349837.52657000005</v>
      </c>
      <c r="H132" s="3">
        <f t="shared" si="1"/>
        <v>0.4599999999627471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33297.47</v>
      </c>
      <c r="D133" s="2">
        <f>'PR-RAS'!E137</f>
        <v>1505.4</v>
      </c>
      <c r="E133" s="2">
        <v>0</v>
      </c>
      <c r="F133" s="2">
        <v>0</v>
      </c>
      <c r="G133" s="3">
        <f t="shared" si="0"/>
        <v>4792.6916400000009</v>
      </c>
      <c r="H133" s="3">
        <f t="shared" si="1"/>
        <v>0.8700000000012551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3070655.43</v>
      </c>
      <c r="D148" s="2">
        <f>'PR-RAS'!E152</f>
        <v>3800305.41</v>
      </c>
      <c r="E148" s="2">
        <v>0</v>
      </c>
      <c r="F148" s="2">
        <v>0</v>
      </c>
      <c r="G148" s="3">
        <f t="shared" si="0"/>
        <v>1568676.1387499999</v>
      </c>
      <c r="H148" s="3">
        <f t="shared" si="1"/>
        <v>0.84000000031664968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2443744.6500000004</v>
      </c>
      <c r="D149" s="2">
        <f>'PR-RAS'!E153</f>
        <v>2901533.71</v>
      </c>
      <c r="E149" s="2">
        <v>0</v>
      </c>
      <c r="F149" s="2">
        <v>0</v>
      </c>
      <c r="G149" s="3">
        <f t="shared" si="0"/>
        <v>1220528.1863599999</v>
      </c>
      <c r="H149" s="3">
        <f t="shared" si="1"/>
        <v>0.63999999966472387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2020843.83</v>
      </c>
      <c r="D150" s="2">
        <f>'PR-RAS'!E154</f>
        <v>2401952.6</v>
      </c>
      <c r="E150" s="2">
        <v>0</v>
      </c>
      <c r="F150" s="2">
        <v>0</v>
      </c>
      <c r="G150" s="3">
        <f t="shared" si="0"/>
        <v>1016887.60547</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1972605.45</v>
      </c>
      <c r="D151" s="2">
        <f>'PR-RAS'!E155</f>
        <v>2322468.8199999998</v>
      </c>
      <c r="E151" s="2">
        <v>0</v>
      </c>
      <c r="F151" s="2">
        <v>0</v>
      </c>
      <c r="G151" s="3">
        <f t="shared" si="0"/>
        <v>992631.46349999995</v>
      </c>
      <c r="H151" s="3">
        <f t="shared" si="1"/>
        <v>0.63000000012107193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45835.77</v>
      </c>
      <c r="D153" s="2">
        <f>'PR-RAS'!E157</f>
        <v>77010.91</v>
      </c>
      <c r="E153" s="2">
        <v>0</v>
      </c>
      <c r="F153" s="2">
        <v>0</v>
      </c>
      <c r="G153" s="3">
        <f t="shared" si="0"/>
        <v>30378.35368</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2402.61</v>
      </c>
      <c r="D154" s="2">
        <f>'PR-RAS'!E158</f>
        <v>2472.87</v>
      </c>
      <c r="E154" s="2">
        <v>0</v>
      </c>
      <c r="F154" s="2">
        <v>0</v>
      </c>
      <c r="G154" s="3">
        <f t="shared" si="0"/>
        <v>1124.29755</v>
      </c>
      <c r="H154" s="3">
        <f t="shared" si="1"/>
        <v>0.51999999999998181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90183.93</v>
      </c>
      <c r="D155" s="2">
        <f>'PR-RAS'!E159</f>
        <v>102424.02</v>
      </c>
      <c r="E155" s="2">
        <v>0</v>
      </c>
      <c r="F155" s="2">
        <v>0</v>
      </c>
      <c r="G155" s="3">
        <f t="shared" si="0"/>
        <v>45434.923379999993</v>
      </c>
      <c r="H155" s="3">
        <f t="shared" si="1"/>
        <v>9.0000000011059456E-2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332716.89</v>
      </c>
      <c r="D156" s="2">
        <f>'PR-RAS'!E160</f>
        <v>397157.09</v>
      </c>
      <c r="E156" s="2">
        <v>0</v>
      </c>
      <c r="F156" s="2">
        <v>0</v>
      </c>
      <c r="G156" s="3">
        <f t="shared" si="0"/>
        <v>174689.81585000001</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332553.93</v>
      </c>
      <c r="D158" s="2">
        <f>'PR-RAS'!E162</f>
        <v>397147</v>
      </c>
      <c r="E158" s="2">
        <v>0</v>
      </c>
      <c r="F158" s="2">
        <v>0</v>
      </c>
      <c r="G158" s="3">
        <f t="shared" si="0"/>
        <v>176915.12500999999</v>
      </c>
      <c r="H158" s="3">
        <f t="shared" si="1"/>
        <v>7.0000000006984919E-2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162.96</v>
      </c>
      <c r="D159" s="2">
        <f>'PR-RAS'!E163</f>
        <v>10.09</v>
      </c>
      <c r="E159" s="2">
        <v>0</v>
      </c>
      <c r="F159" s="2">
        <v>0</v>
      </c>
      <c r="G159" s="3">
        <f t="shared" si="0"/>
        <v>28.936120000000003</v>
      </c>
      <c r="H159" s="3">
        <f t="shared" si="1"/>
        <v>0.1299999999999919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528383.27</v>
      </c>
      <c r="D160" s="2">
        <f>'PR-RAS'!E164</f>
        <v>810328.29</v>
      </c>
      <c r="E160" s="2">
        <v>0</v>
      </c>
      <c r="F160" s="2">
        <v>0</v>
      </c>
      <c r="G160" s="3">
        <f t="shared" si="0"/>
        <v>341697.33615000005</v>
      </c>
      <c r="H160" s="3">
        <f t="shared" si="1"/>
        <v>0.56000000005587935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47286</v>
      </c>
      <c r="D161" s="2">
        <f>'PR-RAS'!E165</f>
        <v>48382.149999999994</v>
      </c>
      <c r="E161" s="2">
        <v>0</v>
      </c>
      <c r="F161" s="2">
        <v>0</v>
      </c>
      <c r="G161" s="3">
        <f t="shared" si="0"/>
        <v>23048.047999999999</v>
      </c>
      <c r="H161" s="3">
        <f t="shared" si="1"/>
        <v>0.14999999999417923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11524.29</v>
      </c>
      <c r="D162" s="2">
        <f>'PR-RAS'!E166</f>
        <v>9881.8799999999992</v>
      </c>
      <c r="E162" s="2">
        <v>0</v>
      </c>
      <c r="F162" s="2">
        <v>0</v>
      </c>
      <c r="G162" s="3">
        <f t="shared" si="0"/>
        <v>5037.3760499999999</v>
      </c>
      <c r="H162" s="3">
        <f t="shared" si="1"/>
        <v>0.41000000000167347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34249.449999999997</v>
      </c>
      <c r="D163" s="2">
        <f>'PR-RAS'!E167</f>
        <v>36813.269999999997</v>
      </c>
      <c r="E163" s="2">
        <v>0</v>
      </c>
      <c r="F163" s="2">
        <v>0</v>
      </c>
      <c r="G163" s="3">
        <f t="shared" si="0"/>
        <v>17475.910379999998</v>
      </c>
      <c r="H163" s="3">
        <f t="shared" si="1"/>
        <v>0.7199999999938882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1135.6600000000001</v>
      </c>
      <c r="D164" s="2">
        <f>'PR-RAS'!E168</f>
        <v>1525.5</v>
      </c>
      <c r="E164" s="2">
        <v>0</v>
      </c>
      <c r="F164" s="2">
        <v>0</v>
      </c>
      <c r="G164" s="3">
        <f t="shared" si="0"/>
        <v>682.42557999999997</v>
      </c>
      <c r="H164" s="3">
        <f t="shared" si="1"/>
        <v>0.83999999999991815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376.6</v>
      </c>
      <c r="D165" s="2">
        <f>'PR-RAS'!E169</f>
        <v>161.5</v>
      </c>
      <c r="E165" s="2">
        <v>0</v>
      </c>
      <c r="F165" s="2">
        <v>0</v>
      </c>
      <c r="G165" s="3">
        <f t="shared" si="0"/>
        <v>114.73440000000001</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250151.03</v>
      </c>
      <c r="D166" s="2">
        <f>'PR-RAS'!E170</f>
        <v>329610.06999999995</v>
      </c>
      <c r="E166" s="2">
        <v>0</v>
      </c>
      <c r="F166" s="2">
        <v>0</v>
      </c>
      <c r="G166" s="3">
        <f t="shared" si="0"/>
        <v>150046.24304999999</v>
      </c>
      <c r="H166" s="3">
        <f t="shared" si="1"/>
        <v>9.9999999947613105E-2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19833.93</v>
      </c>
      <c r="D167" s="2">
        <f>'PR-RAS'!E171</f>
        <v>27149.3</v>
      </c>
      <c r="E167" s="2">
        <v>0</v>
      </c>
      <c r="F167" s="2">
        <v>0</v>
      </c>
      <c r="G167" s="3">
        <f t="shared" si="0"/>
        <v>12305.999980000001</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127085.49</v>
      </c>
      <c r="D168" s="2">
        <f>'PR-RAS'!E172</f>
        <v>191021.68</v>
      </c>
      <c r="E168" s="2">
        <v>0</v>
      </c>
      <c r="F168" s="2">
        <v>0</v>
      </c>
      <c r="G168" s="3">
        <f t="shared" si="0"/>
        <v>85024.517949999994</v>
      </c>
      <c r="H168" s="3">
        <f t="shared" si="1"/>
        <v>0.81000000001222361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75392.37</v>
      </c>
      <c r="D169" s="2">
        <f>'PR-RAS'!E173</f>
        <v>88117.83</v>
      </c>
      <c r="E169" s="2">
        <v>0</v>
      </c>
      <c r="F169" s="2">
        <v>0</v>
      </c>
      <c r="G169" s="3">
        <f t="shared" si="0"/>
        <v>42273.509040000004</v>
      </c>
      <c r="H169" s="3">
        <f t="shared" si="1"/>
        <v>0.53999999999359716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9320.77</v>
      </c>
      <c r="D170" s="2">
        <f>'PR-RAS'!E174</f>
        <v>6791.18</v>
      </c>
      <c r="E170" s="2">
        <v>0</v>
      </c>
      <c r="F170" s="2">
        <v>0</v>
      </c>
      <c r="G170" s="3">
        <f t="shared" si="0"/>
        <v>3870.6289700000002</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16413.09</v>
      </c>
      <c r="D171" s="2">
        <f>'PR-RAS'!E175</f>
        <v>13572.16</v>
      </c>
      <c r="E171" s="2">
        <v>0</v>
      </c>
      <c r="F171" s="2">
        <v>0</v>
      </c>
      <c r="G171" s="3">
        <f t="shared" si="0"/>
        <v>7404.7597000000014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2105.38</v>
      </c>
      <c r="D173" s="2">
        <f>'PR-RAS'!E177</f>
        <v>2957.92</v>
      </c>
      <c r="E173" s="2">
        <v>0</v>
      </c>
      <c r="F173" s="2">
        <v>0</v>
      </c>
      <c r="G173" s="3">
        <f t="shared" si="0"/>
        <v>1379.64984</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201770.91</v>
      </c>
      <c r="D174" s="2">
        <f>'PR-RAS'!E178</f>
        <v>403201.57</v>
      </c>
      <c r="E174" s="2">
        <v>0</v>
      </c>
      <c r="F174" s="2">
        <v>0</v>
      </c>
      <c r="G174" s="3">
        <f t="shared" si="0"/>
        <v>174414.11064999999</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10230.9</v>
      </c>
      <c r="D175" s="2">
        <f>'PR-RAS'!E179</f>
        <v>13128.9</v>
      </c>
      <c r="E175" s="2">
        <v>0</v>
      </c>
      <c r="F175" s="2">
        <v>0</v>
      </c>
      <c r="G175" s="3">
        <f t="shared" si="0"/>
        <v>6349.0337999999992</v>
      </c>
      <c r="H175" s="3">
        <f t="shared" si="1"/>
        <v>0.2000000000007276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73824.2</v>
      </c>
      <c r="D176" s="2">
        <f>'PR-RAS'!E180</f>
        <v>315773.57</v>
      </c>
      <c r="E176" s="2">
        <v>0</v>
      </c>
      <c r="F176" s="2">
        <v>0</v>
      </c>
      <c r="G176" s="3">
        <f t="shared" si="0"/>
        <v>123439.98449999999</v>
      </c>
      <c r="H176" s="3">
        <f t="shared" si="1"/>
        <v>0.6299999999901047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19672.78</v>
      </c>
      <c r="D178" s="2">
        <f>'PR-RAS'!E182</f>
        <v>20560.72</v>
      </c>
      <c r="E178" s="2">
        <v>0</v>
      </c>
      <c r="F178" s="2">
        <v>0</v>
      </c>
      <c r="G178" s="3">
        <f t="shared" si="0"/>
        <v>10760.576939999999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2424.5700000000002</v>
      </c>
      <c r="D179" s="2">
        <f>'PR-RAS'!E183</f>
        <v>3529.1</v>
      </c>
      <c r="E179" s="2">
        <v>0</v>
      </c>
      <c r="F179" s="2">
        <v>0</v>
      </c>
      <c r="G179" s="3">
        <f t="shared" si="0"/>
        <v>1687.9330600000001</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5157.8999999999996</v>
      </c>
      <c r="D180" s="2">
        <f>'PR-RAS'!E184</f>
        <v>6096.04</v>
      </c>
      <c r="E180" s="2">
        <v>0</v>
      </c>
      <c r="F180" s="2">
        <v>0</v>
      </c>
      <c r="G180" s="3">
        <f t="shared" si="0"/>
        <v>3105.6464199999996</v>
      </c>
      <c r="H180" s="3">
        <f t="shared" si="1"/>
        <v>0.14000000000032742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17780.11</v>
      </c>
      <c r="D181" s="2">
        <f>'PR-RAS'!E185</f>
        <v>10127.950000000001</v>
      </c>
      <c r="E181" s="2">
        <v>0</v>
      </c>
      <c r="F181" s="2">
        <v>0</v>
      </c>
      <c r="G181" s="3">
        <f t="shared" si="0"/>
        <v>6846.4818000000005</v>
      </c>
      <c r="H181" s="3">
        <f t="shared" si="1"/>
        <v>0.15999999999985448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2723.14</v>
      </c>
      <c r="D182" s="2">
        <f>'PR-RAS'!E186</f>
        <v>3141.15</v>
      </c>
      <c r="E182" s="2">
        <v>0</v>
      </c>
      <c r="F182" s="2">
        <v>0</v>
      </c>
      <c r="G182" s="3">
        <f t="shared" si="0"/>
        <v>1629.9846400000001</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69829.87</v>
      </c>
      <c r="D183" s="2">
        <f>'PR-RAS'!E187</f>
        <v>30716.7</v>
      </c>
      <c r="E183" s="2">
        <v>0</v>
      </c>
      <c r="F183" s="2">
        <v>0</v>
      </c>
      <c r="G183" s="3">
        <f t="shared" si="0"/>
        <v>23889.915139999997</v>
      </c>
      <c r="H183" s="3">
        <f t="shared" si="1"/>
        <v>0.43000000000392902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29175.33</v>
      </c>
      <c r="D190" s="2">
        <f>'PR-RAS'!E194</f>
        <v>29134.5</v>
      </c>
      <c r="E190" s="2">
        <v>0</v>
      </c>
      <c r="F190" s="2">
        <v>0</v>
      </c>
      <c r="G190" s="3">
        <f t="shared" si="0"/>
        <v>16526.978370000001</v>
      </c>
      <c r="H190" s="3">
        <f t="shared" si="1"/>
        <v>0.83000000000174623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4111.21</v>
      </c>
      <c r="D191" s="2">
        <f>'PR-RAS'!E195</f>
        <v>2841.84</v>
      </c>
      <c r="E191" s="2">
        <v>0</v>
      </c>
      <c r="F191" s="2">
        <v>0</v>
      </c>
      <c r="G191" s="3">
        <f t="shared" si="0"/>
        <v>1861.0291</v>
      </c>
      <c r="H191" s="3">
        <f t="shared" si="1"/>
        <v>0.36999999999989086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3403.85</v>
      </c>
      <c r="E192" s="2">
        <v>0</v>
      </c>
      <c r="F192" s="2">
        <v>0</v>
      </c>
      <c r="G192" s="3">
        <f t="shared" si="0"/>
        <v>1300.2707</v>
      </c>
      <c r="H192" s="3">
        <f t="shared" si="1"/>
        <v>0.15000000000009095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253.09</v>
      </c>
      <c r="D194" s="2">
        <f>'PR-RAS'!E198</f>
        <v>195</v>
      </c>
      <c r="E194" s="2">
        <v>0</v>
      </c>
      <c r="F194" s="2">
        <v>0</v>
      </c>
      <c r="G194" s="3">
        <f t="shared" si="0"/>
        <v>124.11637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6481.88</v>
      </c>
      <c r="D195" s="2">
        <f>'PR-RAS'!E199</f>
        <v>6349.92</v>
      </c>
      <c r="E195" s="2">
        <v>0</v>
      </c>
      <c r="F195" s="2">
        <v>0</v>
      </c>
      <c r="G195" s="3">
        <f t="shared" si="0"/>
        <v>3721.2536800000003</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3537.43</v>
      </c>
      <c r="D196" s="2">
        <f>'PR-RAS'!E200</f>
        <v>521.25</v>
      </c>
      <c r="E196" s="2">
        <v>0</v>
      </c>
      <c r="F196" s="2">
        <v>0</v>
      </c>
      <c r="G196" s="3">
        <f t="shared" si="0"/>
        <v>893.08635000000004</v>
      </c>
      <c r="H196" s="3">
        <f t="shared" si="1"/>
        <v>0.67999999999983629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14791.72</v>
      </c>
      <c r="D197" s="2">
        <f>'PR-RAS'!E201</f>
        <v>15822.64</v>
      </c>
      <c r="E197" s="2">
        <v>0</v>
      </c>
      <c r="F197" s="2">
        <v>0</v>
      </c>
      <c r="G197" s="3">
        <f t="shared" si="0"/>
        <v>9101.652</v>
      </c>
      <c r="H197" s="3">
        <f t="shared" si="1"/>
        <v>0.64000000000123691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7282.1200000000008</v>
      </c>
      <c r="D198" s="2">
        <f>'PR-RAS'!E202</f>
        <v>2780.5600000000004</v>
      </c>
      <c r="E198" s="2">
        <v>0</v>
      </c>
      <c r="F198" s="2">
        <v>0</v>
      </c>
      <c r="G198" s="3">
        <f t="shared" si="0"/>
        <v>2530.1182800000006</v>
      </c>
      <c r="H198" s="3">
        <f t="shared" si="1"/>
        <v>0.56000000000040018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7282.1200000000008</v>
      </c>
      <c r="D212" s="2">
        <f>'PR-RAS'!E216</f>
        <v>2780.5600000000004</v>
      </c>
      <c r="E212" s="2">
        <v>0</v>
      </c>
      <c r="F212" s="2">
        <v>0</v>
      </c>
      <c r="G212" s="3">
        <f t="shared" si="0"/>
        <v>2709.9236400000004</v>
      </c>
      <c r="H212" s="3">
        <f t="shared" si="1"/>
        <v>0.56000000000040018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2103.73</v>
      </c>
      <c r="D213" s="2">
        <f>'PR-RAS'!E217</f>
        <v>2439.5300000000002</v>
      </c>
      <c r="E213" s="2">
        <v>0</v>
      </c>
      <c r="F213" s="2">
        <v>0</v>
      </c>
      <c r="G213" s="3">
        <f t="shared" si="0"/>
        <v>1480.35148</v>
      </c>
      <c r="H213" s="3">
        <f t="shared" si="1"/>
        <v>0.73999999999978172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5178.3900000000003</v>
      </c>
      <c r="D215" s="2">
        <f>'PR-RAS'!E219</f>
        <v>341.03</v>
      </c>
      <c r="E215" s="2">
        <v>0</v>
      </c>
      <c r="F215" s="2">
        <v>0</v>
      </c>
      <c r="G215" s="3">
        <f t="shared" si="0"/>
        <v>1254.1363000000001</v>
      </c>
      <c r="H215" s="3">
        <f t="shared" si="1"/>
        <v>0.42000000000030013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88912.57</v>
      </c>
      <c r="D258" s="2">
        <f>'PR-RAS'!E262</f>
        <v>83343.240000000005</v>
      </c>
      <c r="E258" s="2">
        <v>0</v>
      </c>
      <c r="F258" s="2">
        <v>0</v>
      </c>
      <c r="G258" s="3">
        <f t="shared" si="0"/>
        <v>65688.955850000013</v>
      </c>
      <c r="H258" s="3">
        <f t="shared" si="1"/>
        <v>0.66999999999825377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88912.57</v>
      </c>
      <c r="D265" s="2">
        <f>'PR-RAS'!E269</f>
        <v>83343.240000000005</v>
      </c>
      <c r="E265" s="2">
        <v>0</v>
      </c>
      <c r="F265" s="2">
        <v>0</v>
      </c>
      <c r="G265" s="3">
        <f t="shared" si="0"/>
        <v>67478.149200000014</v>
      </c>
      <c r="H265" s="3">
        <f t="shared" si="1"/>
        <v>0.66999999999825377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1650</v>
      </c>
      <c r="D266" s="2">
        <f>'PR-RAS'!E270</f>
        <v>600</v>
      </c>
      <c r="E266" s="2">
        <v>0</v>
      </c>
      <c r="F266" s="2">
        <v>0</v>
      </c>
      <c r="G266" s="3">
        <f t="shared" si="0"/>
        <v>755.25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87262.57</v>
      </c>
      <c r="D267" s="2">
        <f>'PR-RAS'!E271</f>
        <v>82743.240000000005</v>
      </c>
      <c r="E267" s="2">
        <v>0</v>
      </c>
      <c r="F267" s="2">
        <v>0</v>
      </c>
      <c r="G267" s="3">
        <f t="shared" si="0"/>
        <v>67231.247300000003</v>
      </c>
      <c r="H267" s="3">
        <f t="shared" si="1"/>
        <v>0.66999999999825377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2332.8200000000002</v>
      </c>
      <c r="D269" s="2">
        <f>'PR-RAS'!E273</f>
        <v>2319.61</v>
      </c>
      <c r="E269" s="2">
        <v>0</v>
      </c>
      <c r="F269" s="2">
        <v>0</v>
      </c>
      <c r="G269" s="3">
        <f t="shared" si="0"/>
        <v>1868.5067200000003</v>
      </c>
      <c r="H269" s="3">
        <f t="shared" si="1"/>
        <v>0.56999999999970896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2332.8200000000002</v>
      </c>
      <c r="D270" s="2">
        <f>'PR-RAS'!E274</f>
        <v>2319.61</v>
      </c>
      <c r="E270" s="2">
        <v>0</v>
      </c>
      <c r="F270" s="2">
        <v>0</v>
      </c>
      <c r="G270" s="3">
        <f t="shared" si="0"/>
        <v>1875.4787600000004</v>
      </c>
      <c r="H270" s="3">
        <f t="shared" si="1"/>
        <v>0.56999999999970896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2332.8200000000002</v>
      </c>
      <c r="D272" s="2">
        <f>'PR-RAS'!E276</f>
        <v>2319.61</v>
      </c>
      <c r="E272" s="2">
        <v>0</v>
      </c>
      <c r="F272" s="2">
        <v>0</v>
      </c>
      <c r="G272" s="3">
        <f t="shared" si="0"/>
        <v>1889.4228400000004</v>
      </c>
      <c r="H272" s="3">
        <f t="shared" si="1"/>
        <v>0.56999999999970896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3070655.43</v>
      </c>
      <c r="D295" s="2">
        <f>'PR-RAS'!E299</f>
        <v>3800305.41</v>
      </c>
      <c r="E295" s="2">
        <v>0</v>
      </c>
      <c r="F295" s="2">
        <v>0</v>
      </c>
      <c r="G295" s="3">
        <f t="shared" si="12"/>
        <v>3137352.2774999999</v>
      </c>
      <c r="H295" s="3">
        <f t="shared" si="13"/>
        <v>0.84000000031664968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71055.189999999478</v>
      </c>
      <c r="D296" s="2">
        <f>'PR-RAS'!E300</f>
        <v>0</v>
      </c>
      <c r="E296" s="2">
        <v>0</v>
      </c>
      <c r="F296" s="2">
        <v>0</v>
      </c>
      <c r="G296" s="3">
        <f t="shared" si="12"/>
        <v>20961.281049999845</v>
      </c>
      <c r="H296" s="3">
        <f t="shared" si="13"/>
        <v>0.18999999947845936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130487.02000000002</v>
      </c>
      <c r="E297" s="2">
        <v>0</v>
      </c>
      <c r="F297" s="2">
        <v>0</v>
      </c>
      <c r="G297" s="3">
        <f t="shared" si="12"/>
        <v>77248.31584000001</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170826.07</v>
      </c>
      <c r="D298" s="2">
        <f>'PR-RAS'!E302</f>
        <v>144519.9</v>
      </c>
      <c r="E298" s="2">
        <v>0</v>
      </c>
      <c r="F298" s="2">
        <v>0</v>
      </c>
      <c r="G298" s="3">
        <f t="shared" si="12"/>
        <v>136580.16339</v>
      </c>
      <c r="H298" s="3">
        <f t="shared" si="13"/>
        <v>0.17000000001280569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19433.95</v>
      </c>
      <c r="D300" s="2">
        <f>'PR-RAS'!E304</f>
        <v>214145.69</v>
      </c>
      <c r="E300" s="2">
        <v>0</v>
      </c>
      <c r="F300" s="2">
        <v>0</v>
      </c>
      <c r="G300" s="3">
        <f t="shared" si="12"/>
        <v>133869.87367</v>
      </c>
      <c r="H300" s="3">
        <f t="shared" si="13"/>
        <v>0.3599999999969441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1934.08</v>
      </c>
      <c r="D301" s="2">
        <f>'PR-RAS'!E305</f>
        <v>2847.59</v>
      </c>
      <c r="E301" s="2">
        <v>0</v>
      </c>
      <c r="F301" s="2">
        <v>0</v>
      </c>
      <c r="G301" s="3">
        <f t="shared" si="12"/>
        <v>2288.7779999999998</v>
      </c>
      <c r="H301" s="3">
        <f t="shared" si="13"/>
        <v>0.48999999999978172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300</v>
      </c>
      <c r="D303" s="2">
        <f>'PR-RAS'!E308</f>
        <v>0</v>
      </c>
      <c r="E303" s="2">
        <v>0</v>
      </c>
      <c r="F303" s="2">
        <v>0</v>
      </c>
      <c r="G303" s="3">
        <f t="shared" si="12"/>
        <v>90.6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300</v>
      </c>
      <c r="D316" s="2">
        <f>'PR-RAS'!E321</f>
        <v>0</v>
      </c>
      <c r="E316" s="2">
        <v>0</v>
      </c>
      <c r="F316" s="2">
        <v>0</v>
      </c>
      <c r="G316" s="3">
        <f t="shared" si="12"/>
        <v>94.5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300</v>
      </c>
      <c r="D322" s="2">
        <f>'PR-RAS'!E327</f>
        <v>0</v>
      </c>
      <c r="E322" s="2">
        <v>0</v>
      </c>
      <c r="F322" s="2">
        <v>0</v>
      </c>
      <c r="G322" s="3">
        <f t="shared" si="12"/>
        <v>96.3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300</v>
      </c>
      <c r="D329" s="2">
        <f>'PR-RAS'!E334</f>
        <v>0</v>
      </c>
      <c r="E329" s="2">
        <v>0</v>
      </c>
      <c r="F329" s="2">
        <v>0</v>
      </c>
      <c r="G329" s="3">
        <f t="shared" si="12"/>
        <v>98.4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104675.19000000002</v>
      </c>
      <c r="D355" s="2">
        <f>'PR-RAS'!E360</f>
        <v>71132.25</v>
      </c>
      <c r="E355" s="2">
        <v>0</v>
      </c>
      <c r="F355" s="2">
        <v>0</v>
      </c>
      <c r="G355" s="3">
        <f t="shared" si="12"/>
        <v>87416.650259999995</v>
      </c>
      <c r="H355" s="3">
        <f t="shared" si="13"/>
        <v>0.44000000001688022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104675.19000000002</v>
      </c>
      <c r="D368" s="2">
        <f>'PR-RAS'!E373</f>
        <v>71132.25</v>
      </c>
      <c r="E368" s="2">
        <v>0</v>
      </c>
      <c r="F368" s="2">
        <v>0</v>
      </c>
      <c r="G368" s="3">
        <f t="shared" si="12"/>
        <v>90626.86623</v>
      </c>
      <c r="H368" s="3">
        <f t="shared" si="13"/>
        <v>0.44000000001688022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57712.850000000006</v>
      </c>
      <c r="D374" s="2">
        <f>'PR-RAS'!E379</f>
        <v>16780.47</v>
      </c>
      <c r="E374" s="2">
        <v>0</v>
      </c>
      <c r="F374" s="2">
        <v>0</v>
      </c>
      <c r="G374" s="3">
        <f t="shared" si="12"/>
        <v>34045.123670000001</v>
      </c>
      <c r="H374" s="3">
        <f t="shared" si="13"/>
        <v>0.61999999999534339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15752.43</v>
      </c>
      <c r="D375" s="2">
        <f>'PR-RAS'!E380</f>
        <v>8060.84</v>
      </c>
      <c r="E375" s="2">
        <v>0</v>
      </c>
      <c r="F375" s="2">
        <v>0</v>
      </c>
      <c r="G375" s="3">
        <f t="shared" si="12"/>
        <v>11920.91714</v>
      </c>
      <c r="H375" s="3">
        <f t="shared" si="13"/>
        <v>0.59000000000014552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3811.5</v>
      </c>
      <c r="D377" s="2">
        <f>'PR-RAS'!E382</f>
        <v>6356</v>
      </c>
      <c r="E377" s="2">
        <v>0</v>
      </c>
      <c r="F377" s="2">
        <v>0</v>
      </c>
      <c r="G377" s="3">
        <f t="shared" si="12"/>
        <v>6212.8360000000002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269.89999999999998</v>
      </c>
      <c r="E379" s="2">
        <v>0</v>
      </c>
      <c r="F379" s="2">
        <v>0</v>
      </c>
      <c r="G379" s="3">
        <f t="shared" si="12"/>
        <v>204.0444</v>
      </c>
      <c r="H379" s="3">
        <f t="shared" si="13"/>
        <v>0.10000000000002274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922.38</v>
      </c>
      <c r="D380" s="2">
        <f>'PR-RAS'!E385</f>
        <v>0</v>
      </c>
      <c r="E380" s="2">
        <v>0</v>
      </c>
      <c r="F380" s="2">
        <v>0</v>
      </c>
      <c r="G380" s="3">
        <f t="shared" si="12"/>
        <v>349.58202</v>
      </c>
      <c r="H380" s="3">
        <f t="shared" si="13"/>
        <v>0.37999999999999545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37226.54</v>
      </c>
      <c r="D381" s="2">
        <f>'PR-RAS'!E386</f>
        <v>2093.73</v>
      </c>
      <c r="E381" s="2">
        <v>0</v>
      </c>
      <c r="F381" s="2">
        <v>0</v>
      </c>
      <c r="G381" s="3">
        <f t="shared" si="12"/>
        <v>15737.32</v>
      </c>
      <c r="H381" s="3">
        <f t="shared" si="13"/>
        <v>0.7299999999991087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46594.35</v>
      </c>
      <c r="D388" s="2">
        <f>'PR-RAS'!E393</f>
        <v>54351.78</v>
      </c>
      <c r="E388" s="2">
        <v>0</v>
      </c>
      <c r="F388" s="2">
        <v>0</v>
      </c>
      <c r="G388" s="3">
        <f t="shared" si="12"/>
        <v>60100.291170000004</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46594.35</v>
      </c>
      <c r="D389" s="2">
        <f>'PR-RAS'!E394</f>
        <v>54351.78</v>
      </c>
      <c r="E389" s="2">
        <v>0</v>
      </c>
      <c r="F389" s="2">
        <v>0</v>
      </c>
      <c r="G389" s="3">
        <f t="shared" si="12"/>
        <v>60255.589080000005</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367.99</v>
      </c>
      <c r="D396" s="2">
        <f>'PR-RAS'!E401</f>
        <v>0</v>
      </c>
      <c r="E396" s="2">
        <v>0</v>
      </c>
      <c r="F396" s="2">
        <v>0</v>
      </c>
      <c r="G396" s="3">
        <f t="shared" si="12"/>
        <v>145.35605000000001</v>
      </c>
      <c r="H396" s="3">
        <f t="shared" si="13"/>
        <v>9.9999999999909051E-3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367.99</v>
      </c>
      <c r="D398" s="2">
        <f>'PR-RAS'!E403</f>
        <v>0</v>
      </c>
      <c r="E398" s="2">
        <v>0</v>
      </c>
      <c r="F398" s="2">
        <v>0</v>
      </c>
      <c r="G398" s="3">
        <f t="shared" si="12"/>
        <v>146.09203000000002</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104375.19000000002</v>
      </c>
      <c r="D413" s="2">
        <f>'PR-RAS'!E418</f>
        <v>71132.25</v>
      </c>
      <c r="E413" s="2">
        <v>0</v>
      </c>
      <c r="F413" s="2">
        <v>0</v>
      </c>
      <c r="G413" s="3">
        <f t="shared" si="12"/>
        <v>101615.55227999999</v>
      </c>
      <c r="H413" s="3">
        <f t="shared" si="13"/>
        <v>0.44000000001688022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90537</v>
      </c>
      <c r="D415" s="2">
        <f>'PR-RAS'!E420</f>
        <v>104675.19</v>
      </c>
      <c r="E415" s="2">
        <v>0</v>
      </c>
      <c r="F415" s="2">
        <v>0</v>
      </c>
      <c r="G415" s="3">
        <f t="shared" si="12"/>
        <v>124153.37531999999</v>
      </c>
      <c r="H415" s="3">
        <f t="shared" si="13"/>
        <v>0.19000000000232831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3142010.6199999996</v>
      </c>
      <c r="D417" s="2">
        <f>'PR-RAS'!E422</f>
        <v>3669818.39</v>
      </c>
      <c r="E417" s="2">
        <v>0</v>
      </c>
      <c r="F417" s="2">
        <v>0</v>
      </c>
      <c r="G417" s="3">
        <f t="shared" si="12"/>
        <v>4360365.3184000002</v>
      </c>
      <c r="H417" s="3">
        <f t="shared" si="13"/>
        <v>0.77000000048428774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3175330.62</v>
      </c>
      <c r="D418" s="2">
        <f>'PR-RAS'!E423</f>
        <v>3871437.66</v>
      </c>
      <c r="E418" s="2">
        <v>0</v>
      </c>
      <c r="F418" s="2">
        <v>0</v>
      </c>
      <c r="G418" s="3">
        <f t="shared" si="12"/>
        <v>4552891.8769800002</v>
      </c>
      <c r="H418" s="3">
        <f t="shared" si="13"/>
        <v>0.71999999973922968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33320.000000000466</v>
      </c>
      <c r="D420" s="2">
        <f>'PR-RAS'!E425</f>
        <v>201619.27000000002</v>
      </c>
      <c r="E420" s="2">
        <v>0</v>
      </c>
      <c r="F420" s="2">
        <v>0</v>
      </c>
      <c r="G420" s="3">
        <f t="shared" si="12"/>
        <v>182918.0282600002</v>
      </c>
      <c r="H420" s="3">
        <f t="shared" si="13"/>
        <v>0.27000000048428774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80289.070000000007</v>
      </c>
      <c r="D421" s="2">
        <f>'PR-RAS'!E426</f>
        <v>39844.709999999992</v>
      </c>
      <c r="E421" s="2">
        <v>0</v>
      </c>
      <c r="F421" s="2">
        <v>0</v>
      </c>
      <c r="G421" s="3">
        <f t="shared" si="12"/>
        <v>67190.965799999991</v>
      </c>
      <c r="H421" s="3">
        <f t="shared" si="13"/>
        <v>0.36000000001513399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19433.95</v>
      </c>
      <c r="D423" s="2">
        <f>'PR-RAS'!E428</f>
        <v>214145.69</v>
      </c>
      <c r="E423" s="2">
        <v>0</v>
      </c>
      <c r="F423" s="2">
        <v>0</v>
      </c>
      <c r="G423" s="3">
        <f t="shared" si="12"/>
        <v>188940.08926000001</v>
      </c>
      <c r="H423" s="3">
        <f t="shared" si="13"/>
        <v>0.3599999999969441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3142010.6199999996</v>
      </c>
      <c r="D637" s="2">
        <f>'PR-RAS'!E643</f>
        <v>3669818.39</v>
      </c>
      <c r="E637" s="2">
        <v>0</v>
      </c>
      <c r="F637" s="2">
        <v>0</v>
      </c>
      <c r="G637" s="3">
        <f t="shared" si="14"/>
        <v>6666327.7464000005</v>
      </c>
      <c r="H637" s="3">
        <f t="shared" si="15"/>
        <v>0.77000000048428774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3175330.62</v>
      </c>
      <c r="D638" s="2">
        <f>'PR-RAS'!E644</f>
        <v>3871437.66</v>
      </c>
      <c r="E638" s="2">
        <v>0</v>
      </c>
      <c r="F638" s="2">
        <v>0</v>
      </c>
      <c r="G638" s="3">
        <f t="shared" si="14"/>
        <v>6954897.1837800005</v>
      </c>
      <c r="H638" s="3">
        <f t="shared" si="15"/>
        <v>0.71999999973922968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33320.000000000466</v>
      </c>
      <c r="D640" s="2">
        <f>'PR-RAS'!E646</f>
        <v>201619.27000000002</v>
      </c>
      <c r="E640" s="2">
        <v>0</v>
      </c>
      <c r="F640" s="2">
        <v>0</v>
      </c>
      <c r="G640" s="3">
        <f t="shared" si="14"/>
        <v>278960.90706000035</v>
      </c>
      <c r="H640" s="3">
        <f t="shared" si="15"/>
        <v>0.27000000048428774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80289.070000000007</v>
      </c>
      <c r="D641" s="2">
        <f>'PR-RAS'!E647</f>
        <v>39844.709999999992</v>
      </c>
      <c r="E641" s="2">
        <v>0</v>
      </c>
      <c r="F641" s="2">
        <v>0</v>
      </c>
      <c r="G641" s="3">
        <f t="shared" si="14"/>
        <v>102386.23359999999</v>
      </c>
      <c r="H641" s="3">
        <f t="shared" si="15"/>
        <v>0.36000000001513399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46969.069999999541</v>
      </c>
      <c r="D643" s="2">
        <f>'PR-RAS'!E649</f>
        <v>0</v>
      </c>
      <c r="E643" s="2">
        <v>0</v>
      </c>
      <c r="F643" s="2">
        <v>0</v>
      </c>
      <c r="G643" s="3">
        <f t="shared" si="14"/>
        <v>30154.142939999707</v>
      </c>
      <c r="H643" s="3">
        <f t="shared" si="15"/>
        <v>6.9999999541323632E-2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161774.56000000003</v>
      </c>
      <c r="E644" s="2">
        <v>0</v>
      </c>
      <c r="F644" s="2">
        <v>0</v>
      </c>
      <c r="G644" s="3">
        <f t="shared" si="14"/>
        <v>208042.08416000003</v>
      </c>
      <c r="H644" s="3">
        <f t="shared" si="15"/>
        <v>0.43999999997322448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209232.64000000001</v>
      </c>
      <c r="D645" s="2">
        <f>'PR-RAS'!E651</f>
        <v>0</v>
      </c>
      <c r="E645" s="2">
        <v>0</v>
      </c>
      <c r="F645" s="2">
        <v>0</v>
      </c>
      <c r="G645" s="3">
        <f t="shared" si="14"/>
        <v>134745.82016</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130121.93</v>
      </c>
      <c r="D646" s="2">
        <f>'PR-RAS'!E653</f>
        <v>66126.31</v>
      </c>
      <c r="E646" s="2">
        <v>0</v>
      </c>
      <c r="F646" s="2">
        <v>0</v>
      </c>
      <c r="G646" s="3">
        <f t="shared" si="14"/>
        <v>169231.58475000001</v>
      </c>
      <c r="H646" s="3">
        <f t="shared" si="15"/>
        <v>0.38000000000465661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1061142.19</v>
      </c>
      <c r="D647" s="2">
        <f>'PR-RAS'!E654</f>
        <v>1380546.17</v>
      </c>
      <c r="E647" s="2">
        <v>0</v>
      </c>
      <c r="F647" s="2">
        <v>0</v>
      </c>
      <c r="G647" s="3">
        <f t="shared" si="14"/>
        <v>2469163.5063800002</v>
      </c>
      <c r="H647" s="3">
        <f t="shared" si="15"/>
        <v>0.35999999986961484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1125137.81</v>
      </c>
      <c r="D648" s="2">
        <f>'PR-RAS'!E655</f>
        <v>1340196.54</v>
      </c>
      <c r="E648" s="2">
        <v>0</v>
      </c>
      <c r="F648" s="2">
        <v>0</v>
      </c>
      <c r="G648" s="3">
        <f t="shared" si="14"/>
        <v>2462178.4858300001</v>
      </c>
      <c r="H648" s="3">
        <f t="shared" si="15"/>
        <v>0.64999999990686774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66126.309999999823</v>
      </c>
      <c r="D649" s="2">
        <f>'PR-RAS'!E656</f>
        <v>106475.93999999994</v>
      </c>
      <c r="E649" s="2">
        <v>0</v>
      </c>
      <c r="F649" s="2">
        <v>0</v>
      </c>
      <c r="G649" s="3">
        <f t="shared" si="14"/>
        <v>180842.66711999982</v>
      </c>
      <c r="H649" s="3">
        <f t="shared" si="15"/>
        <v>0.36999999987892807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103</v>
      </c>
      <c r="E651" s="2">
        <v>0</v>
      </c>
      <c r="F651" s="2">
        <v>0</v>
      </c>
      <c r="G651" s="3">
        <f t="shared" si="14"/>
        <v>200.20000000000002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85</v>
      </c>
      <c r="E653" s="2">
        <v>0</v>
      </c>
      <c r="F653" s="2">
        <v>0</v>
      </c>
      <c r="G653" s="3">
        <f t="shared" si="14"/>
        <v>165.608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2281082.44</v>
      </c>
      <c r="D676" s="2">
        <f>'PR-RAS'!E683</f>
        <v>2472249.64</v>
      </c>
      <c r="E676" s="2">
        <v>0</v>
      </c>
      <c r="F676" s="2">
        <v>0</v>
      </c>
      <c r="G676" s="3">
        <f t="shared" si="14"/>
        <v>4877267.6610000003</v>
      </c>
      <c r="H676" s="3">
        <f t="shared" si="15"/>
        <v>0.79999999981373549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5040</v>
      </c>
      <c r="D677" s="2">
        <f>'PR-RAS'!E684</f>
        <v>5742</v>
      </c>
      <c r="E677" s="2">
        <v>0</v>
      </c>
      <c r="F677" s="2">
        <v>0</v>
      </c>
      <c r="G677" s="3">
        <f t="shared" si="14"/>
        <v>11170.224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44417.55</v>
      </c>
      <c r="D678" s="2">
        <f>'PR-RAS'!E685</f>
        <v>53019</v>
      </c>
      <c r="E678" s="2">
        <v>0</v>
      </c>
      <c r="F678" s="2">
        <v>0</v>
      </c>
      <c r="G678" s="3">
        <f t="shared" si="14"/>
        <v>101858.40734999999</v>
      </c>
      <c r="H678" s="3">
        <f t="shared" si="15"/>
        <v>0.44999999999708962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84827.72</v>
      </c>
      <c r="D717" s="2">
        <f>'PR-RAS'!E724</f>
        <v>84261.24</v>
      </c>
      <c r="E717" s="2">
        <v>0</v>
      </c>
      <c r="F717" s="2">
        <v>0</v>
      </c>
      <c r="G717" s="3">
        <f t="shared" si="14"/>
        <v>181398.7432</v>
      </c>
      <c r="H717" s="3">
        <f t="shared" si="15"/>
        <v>0.52000000000407454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2512.1999999999998</v>
      </c>
      <c r="D719" s="2">
        <f>'PR-RAS'!E726</f>
        <v>548</v>
      </c>
      <c r="E719" s="2">
        <v>0</v>
      </c>
      <c r="F719" s="2">
        <v>0</v>
      </c>
      <c r="G719" s="3">
        <f t="shared" si="14"/>
        <v>2590.6875999999997</v>
      </c>
      <c r="H719" s="3">
        <f t="shared" si="15"/>
        <v>0.1999999999998181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2208.84</v>
      </c>
      <c r="D725" s="2">
        <f>'PR-RAS'!E732</f>
        <v>2894.04</v>
      </c>
      <c r="E725" s="2">
        <v>0</v>
      </c>
      <c r="F725" s="2">
        <v>0</v>
      </c>
      <c r="G725" s="3">
        <f t="shared" si="14"/>
        <v>5789.7700800000002</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4715.84</v>
      </c>
      <c r="D726" s="2">
        <f>'PR-RAS'!E733</f>
        <v>3972.96</v>
      </c>
      <c r="E726" s="2">
        <v>0</v>
      </c>
      <c r="F726" s="2">
        <v>0</v>
      </c>
      <c r="G726" s="3">
        <f t="shared" si="14"/>
        <v>9179.7759999999998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34249.449999999997</v>
      </c>
      <c r="D727" s="2">
        <f>'PR-RAS'!E734</f>
        <v>36813.269999999997</v>
      </c>
      <c r="E727" s="2">
        <v>0</v>
      </c>
      <c r="F727" s="2">
        <v>0</v>
      </c>
      <c r="G727" s="3">
        <f t="shared" si="14"/>
        <v>78317.968739999997</v>
      </c>
      <c r="H727" s="3">
        <f t="shared" si="15"/>
        <v>0.7199999999938882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5015.3</v>
      </c>
      <c r="D729" s="2">
        <f>'PR-RAS'!E736</f>
        <v>4992.3999999999996</v>
      </c>
      <c r="E729" s="2">
        <v>0</v>
      </c>
      <c r="F729" s="2">
        <v>0</v>
      </c>
      <c r="G729" s="3">
        <f t="shared" si="14"/>
        <v>10920.072799999998</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12131.37</v>
      </c>
      <c r="D731" s="2">
        <f>'PR-RAS'!E738</f>
        <v>0</v>
      </c>
      <c r="E731" s="2">
        <v>0</v>
      </c>
      <c r="F731" s="2">
        <v>0</v>
      </c>
      <c r="G731" s="3">
        <f t="shared" si="14"/>
        <v>8855.9001000000007</v>
      </c>
      <c r="H731" s="3">
        <f t="shared" si="15"/>
        <v>0.37000000000080036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4111.21</v>
      </c>
      <c r="D734" s="2">
        <f>'PR-RAS'!E741</f>
        <v>2841.84</v>
      </c>
      <c r="E734" s="2">
        <v>0</v>
      </c>
      <c r="F734" s="2">
        <v>0</v>
      </c>
      <c r="G734" s="3">
        <f t="shared" si="14"/>
        <v>7179.6543699999993</v>
      </c>
      <c r="H734" s="3">
        <f t="shared" si="15"/>
        <v>0.36999999999989086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3403.85</v>
      </c>
      <c r="E735" s="2">
        <v>0</v>
      </c>
      <c r="F735" s="2">
        <v>0</v>
      </c>
      <c r="G735" s="3">
        <f t="shared" si="14"/>
        <v>4996.8517999999995</v>
      </c>
      <c r="H735" s="3">
        <f t="shared" si="15"/>
        <v>0.15000000000009095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6130</v>
      </c>
      <c r="E737" s="2">
        <v>0</v>
      </c>
      <c r="F737" s="2">
        <v>0</v>
      </c>
      <c r="G737" s="3">
        <f t="shared" si="28"/>
        <v>9023.36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1650</v>
      </c>
      <c r="D843" s="2">
        <f>'PR-RAS'!E850</f>
        <v>600</v>
      </c>
      <c r="E843" s="2">
        <v>0</v>
      </c>
      <c r="F843" s="2">
        <v>0</v>
      </c>
      <c r="G843" s="3">
        <f t="shared" si="34"/>
        <v>2399.6999999999998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87262.57</v>
      </c>
      <c r="D848" s="2">
        <f>'PR-RAS'!E855</f>
        <v>82743.240000000005</v>
      </c>
      <c r="E848" s="2">
        <v>0</v>
      </c>
      <c r="F848" s="2">
        <v>0</v>
      </c>
      <c r="G848" s="3">
        <f t="shared" si="34"/>
        <v>214078.44534999999</v>
      </c>
      <c r="H848" s="3">
        <f t="shared" si="35"/>
        <v>0.66999999999825377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1503492.55</v>
      </c>
      <c r="D1011" s="7">
        <f>BILANCA!E6</f>
        <v>1511978.2000000002</v>
      </c>
      <c r="E1011" s="7">
        <v>0</v>
      </c>
      <c r="F1011" s="7">
        <v>0</v>
      </c>
      <c r="G1011" s="8">
        <f t="shared" ref="G1011:G1306" si="38">B1011/1000*C1011+B1011/500*D1011</f>
        <v>4527.4489500000009</v>
      </c>
      <c r="H1011" s="8">
        <f t="shared" si="35"/>
        <v>0.65000000013969839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1202184.3600000001</v>
      </c>
      <c r="D1012" s="2">
        <f>BILANCA!E7</f>
        <v>1187687.4400000002</v>
      </c>
      <c r="E1012" s="2">
        <v>0</v>
      </c>
      <c r="F1012" s="2">
        <v>0</v>
      </c>
      <c r="G1012" s="3">
        <f t="shared" si="38"/>
        <v>7155.118480000001</v>
      </c>
      <c r="H1012" s="3">
        <f t="shared" si="35"/>
        <v>0.80000000027939677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1202184.3600000001</v>
      </c>
      <c r="D1017" s="2">
        <f>BILANCA!E12</f>
        <v>1187687.4400000002</v>
      </c>
      <c r="E1017" s="2">
        <v>0</v>
      </c>
      <c r="F1017" s="2">
        <v>0</v>
      </c>
      <c r="G1017" s="3">
        <f t="shared" si="38"/>
        <v>25042.914680000002</v>
      </c>
      <c r="H1017" s="3">
        <f t="shared" si="35"/>
        <v>0.80000000027939677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998386.91000000015</v>
      </c>
      <c r="D1018" s="2">
        <f>BILANCA!E13</f>
        <v>967904.7100000002</v>
      </c>
      <c r="E1018" s="2">
        <v>0</v>
      </c>
      <c r="F1018" s="2">
        <v>0</v>
      </c>
      <c r="G1018" s="3">
        <f t="shared" si="38"/>
        <v>23473.570640000005</v>
      </c>
      <c r="H1018" s="3">
        <f t="shared" si="35"/>
        <v>0.37999999965541065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2438575.6</v>
      </c>
      <c r="D1020" s="2">
        <f>BILANCA!E15</f>
        <v>2438575.6</v>
      </c>
      <c r="E1020" s="2">
        <v>0</v>
      </c>
      <c r="F1020" s="2">
        <v>0</v>
      </c>
      <c r="G1020" s="3">
        <f t="shared" si="38"/>
        <v>73157.268000000011</v>
      </c>
      <c r="H1020" s="3">
        <f t="shared" si="35"/>
        <v>0.79999999981373549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1440188.69</v>
      </c>
      <c r="D1023" s="2">
        <f>BILANCA!E18</f>
        <v>1470670.89</v>
      </c>
      <c r="E1023" s="2">
        <v>0</v>
      </c>
      <c r="F1023" s="2">
        <v>0</v>
      </c>
      <c r="G1023" s="3">
        <f t="shared" si="38"/>
        <v>56959.896109999994</v>
      </c>
      <c r="H1023" s="3">
        <f t="shared" si="35"/>
        <v>0.42000000015832484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72752.399999999965</v>
      </c>
      <c r="D1024" s="2">
        <f>BILANCA!E19</f>
        <v>70560.489999999991</v>
      </c>
      <c r="E1024" s="2">
        <v>0</v>
      </c>
      <c r="F1024" s="2">
        <v>0</v>
      </c>
      <c r="G1024" s="3">
        <f t="shared" si="38"/>
        <v>2994.2273199999991</v>
      </c>
      <c r="H1024" s="3">
        <f t="shared" si="35"/>
        <v>0.88999999995576218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432240.81</v>
      </c>
      <c r="D1025" s="2">
        <f>BILANCA!E20</f>
        <v>441033.04</v>
      </c>
      <c r="E1025" s="2">
        <v>0</v>
      </c>
      <c r="F1025" s="2">
        <v>0</v>
      </c>
      <c r="G1025" s="3">
        <f t="shared" si="38"/>
        <v>19714.603349999998</v>
      </c>
      <c r="H1025" s="3">
        <f t="shared" si="35"/>
        <v>0.22999999998137355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21038.15</v>
      </c>
      <c r="D1026" s="2">
        <f>BILANCA!E21</f>
        <v>21038.15</v>
      </c>
      <c r="E1026" s="2">
        <v>0</v>
      </c>
      <c r="F1026" s="2">
        <v>0</v>
      </c>
      <c r="G1026" s="3">
        <f t="shared" si="38"/>
        <v>1009.8312000000001</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27880.17</v>
      </c>
      <c r="D1027" s="2">
        <f>BILANCA!E22</f>
        <v>33235.99</v>
      </c>
      <c r="E1027" s="2">
        <v>0</v>
      </c>
      <c r="F1027" s="2">
        <v>0</v>
      </c>
      <c r="G1027" s="3">
        <f t="shared" si="38"/>
        <v>1603.9865500000001</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1825.25</v>
      </c>
      <c r="D1028" s="2">
        <f>BILANCA!E23</f>
        <v>1825.25</v>
      </c>
      <c r="E1028" s="2">
        <v>0</v>
      </c>
      <c r="F1028" s="2">
        <v>0</v>
      </c>
      <c r="G1028" s="3">
        <f t="shared" si="38"/>
        <v>98.563499999999976</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11352.16</v>
      </c>
      <c r="D1029" s="2">
        <f>BILANCA!E24</f>
        <v>11622.06</v>
      </c>
      <c r="E1029" s="2">
        <v>0</v>
      </c>
      <c r="F1029" s="2">
        <v>0</v>
      </c>
      <c r="G1029" s="3">
        <f t="shared" si="38"/>
        <v>657.32931999999994</v>
      </c>
      <c r="H1029" s="3">
        <f t="shared" si="35"/>
        <v>0.21999999999934516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28993.17</v>
      </c>
      <c r="D1030" s="2">
        <f>BILANCA!E25</f>
        <v>28993.17</v>
      </c>
      <c r="E1030" s="2">
        <v>0</v>
      </c>
      <c r="F1030" s="2">
        <v>0</v>
      </c>
      <c r="G1030" s="3">
        <f t="shared" si="38"/>
        <v>1739.5901999999999</v>
      </c>
      <c r="H1030" s="3">
        <f t="shared" si="35"/>
        <v>0.33999999999650754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68301.759999999995</v>
      </c>
      <c r="D1031" s="2">
        <f>BILANCA!E26</f>
        <v>70395.490000000005</v>
      </c>
      <c r="E1031" s="2">
        <v>0</v>
      </c>
      <c r="F1031" s="2">
        <v>0</v>
      </c>
      <c r="G1031" s="3">
        <f t="shared" si="38"/>
        <v>4390.947540000001</v>
      </c>
      <c r="H1031" s="3">
        <f t="shared" si="35"/>
        <v>0.73000000001047738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518879.07</v>
      </c>
      <c r="D1033" s="2">
        <f>BILANCA!E28</f>
        <v>537582.66</v>
      </c>
      <c r="E1033" s="2">
        <v>0</v>
      </c>
      <c r="F1033" s="2">
        <v>0</v>
      </c>
      <c r="G1033" s="3">
        <f t="shared" si="38"/>
        <v>36663.020969999998</v>
      </c>
      <c r="H1033" s="3">
        <f t="shared" si="35"/>
        <v>0.40999999997438863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130555.08</v>
      </c>
      <c r="D1040" s="2">
        <f>BILANCA!E35</f>
        <v>148732.28</v>
      </c>
      <c r="E1040" s="2">
        <v>0</v>
      </c>
      <c r="F1040" s="2">
        <v>0</v>
      </c>
      <c r="G1040" s="3">
        <f t="shared" si="38"/>
        <v>12840.589199999999</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234467.19</v>
      </c>
      <c r="D1041" s="2">
        <f>BILANCA!E36</f>
        <v>288818.96999999997</v>
      </c>
      <c r="E1041" s="2">
        <v>0</v>
      </c>
      <c r="F1041" s="2">
        <v>0</v>
      </c>
      <c r="G1041" s="3">
        <f t="shared" si="38"/>
        <v>25175.259029999997</v>
      </c>
      <c r="H1041" s="3">
        <f t="shared" si="35"/>
        <v>0.22000000003026798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1767.03</v>
      </c>
      <c r="D1042" s="2">
        <f>BILANCA!E37</f>
        <v>1767.03</v>
      </c>
      <c r="E1042" s="2">
        <v>0</v>
      </c>
      <c r="F1042" s="2">
        <v>0</v>
      </c>
      <c r="G1042" s="3">
        <f t="shared" si="38"/>
        <v>169.63488000000001</v>
      </c>
      <c r="H1042" s="3">
        <f t="shared" si="35"/>
        <v>5.999999999994543E-2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105679.14</v>
      </c>
      <c r="D1045" s="2">
        <f>BILANCA!E40</f>
        <v>141853.72</v>
      </c>
      <c r="E1045" s="2">
        <v>0</v>
      </c>
      <c r="F1045" s="2">
        <v>0</v>
      </c>
      <c r="G1045" s="3">
        <f t="shared" si="38"/>
        <v>13628.530300000002</v>
      </c>
      <c r="H1045" s="3">
        <f t="shared" si="35"/>
        <v>0.41999999999825377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489.96999999999997</v>
      </c>
      <c r="D1050" s="2">
        <f>BILANCA!E45</f>
        <v>489.96</v>
      </c>
      <c r="E1050" s="2">
        <v>0</v>
      </c>
      <c r="F1050" s="2">
        <v>0</v>
      </c>
      <c r="G1050" s="3">
        <f t="shared" si="38"/>
        <v>58.795599999999993</v>
      </c>
      <c r="H1050" s="3">
        <f t="shared" si="35"/>
        <v>7.0000000000050022E-2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855.88</v>
      </c>
      <c r="D1052" s="2">
        <f>BILANCA!E47</f>
        <v>855.88</v>
      </c>
      <c r="E1052" s="2">
        <v>0</v>
      </c>
      <c r="F1052" s="2">
        <v>0</v>
      </c>
      <c r="G1052" s="3">
        <f t="shared" si="38"/>
        <v>107.84088000000001</v>
      </c>
      <c r="H1052" s="3">
        <f t="shared" si="35"/>
        <v>0.24000000000000909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365.91</v>
      </c>
      <c r="D1055" s="2">
        <f>BILANCA!E50</f>
        <v>365.92</v>
      </c>
      <c r="E1055" s="2">
        <v>0</v>
      </c>
      <c r="F1055" s="2">
        <v>0</v>
      </c>
      <c r="G1055" s="3">
        <f t="shared" si="38"/>
        <v>49.39875</v>
      </c>
      <c r="H1055" s="3">
        <f t="shared" si="35"/>
        <v>0.16999999999995907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38821.57</v>
      </c>
      <c r="D1059" s="2">
        <f>BILANCA!E54</f>
        <v>52208.99</v>
      </c>
      <c r="E1059" s="2">
        <v>0</v>
      </c>
      <c r="F1059" s="2">
        <v>0</v>
      </c>
      <c r="G1059" s="3">
        <f t="shared" si="38"/>
        <v>7018.7379500000006</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38821.57</v>
      </c>
      <c r="D1060" s="2">
        <f>BILANCA!E55</f>
        <v>52208.99</v>
      </c>
      <c r="E1060" s="2">
        <v>0</v>
      </c>
      <c r="F1060" s="2">
        <v>0</v>
      </c>
      <c r="G1060" s="3">
        <f t="shared" si="38"/>
        <v>7161.9775000000009</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301308.19</v>
      </c>
      <c r="D1074" s="2">
        <f>BILANCA!E69</f>
        <v>324290.76</v>
      </c>
      <c r="E1074" s="2">
        <v>0</v>
      </c>
      <c r="F1074" s="2">
        <v>0</v>
      </c>
      <c r="G1074" s="3">
        <f t="shared" si="38"/>
        <v>60792.94144000001</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66126.31</v>
      </c>
      <c r="D1075" s="2">
        <f>BILANCA!E70</f>
        <v>106475.94</v>
      </c>
      <c r="E1075" s="2">
        <v>0</v>
      </c>
      <c r="F1075" s="2">
        <v>0</v>
      </c>
      <c r="G1075" s="3">
        <f t="shared" si="38"/>
        <v>18140.082350000001</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66126.31</v>
      </c>
      <c r="D1076" s="2">
        <f>BILANCA!E71</f>
        <v>106475.94</v>
      </c>
      <c r="E1076" s="2">
        <v>0</v>
      </c>
      <c r="F1076" s="2">
        <v>0</v>
      </c>
      <c r="G1076" s="3">
        <f t="shared" si="38"/>
        <v>18419.160540000001</v>
      </c>
      <c r="H1076" s="3">
        <f t="shared" si="35"/>
        <v>0.36999999999534339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66126.31</v>
      </c>
      <c r="D1078" s="2">
        <f>BILANCA!E73</f>
        <v>106475.94</v>
      </c>
      <c r="E1078" s="2">
        <v>0</v>
      </c>
      <c r="F1078" s="2">
        <v>0</v>
      </c>
      <c r="G1078" s="3">
        <f t="shared" si="38"/>
        <v>18977.316920000001</v>
      </c>
      <c r="H1078" s="3">
        <f t="shared" si="35"/>
        <v>0.36999999999534339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6515.29</v>
      </c>
      <c r="D1087" s="2">
        <f>BILANCA!E82</f>
        <v>3669.13</v>
      </c>
      <c r="E1087" s="2">
        <v>0</v>
      </c>
      <c r="F1087" s="2">
        <v>0</v>
      </c>
      <c r="G1087" s="3">
        <f t="shared" si="38"/>
        <v>1066.72335</v>
      </c>
      <c r="H1087" s="3">
        <f t="shared" si="35"/>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6515.29</v>
      </c>
      <c r="D1092" s="2">
        <f>BILANCA!E87</f>
        <v>3669.13</v>
      </c>
      <c r="E1092" s="2">
        <v>0</v>
      </c>
      <c r="F1092" s="2">
        <v>0</v>
      </c>
      <c r="G1092" s="3">
        <f t="shared" si="38"/>
        <v>1135.9911000000002</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19433.949999999997</v>
      </c>
      <c r="D1152" s="2">
        <f>BILANCA!E147</f>
        <v>214145.69</v>
      </c>
      <c r="E1152" s="2">
        <v>0</v>
      </c>
      <c r="F1152" s="2">
        <v>0</v>
      </c>
      <c r="G1152" s="3">
        <f t="shared" si="38"/>
        <v>63576.996859999999</v>
      </c>
      <c r="H1152" s="3">
        <f t="shared" si="41"/>
        <v>0.36000000000058208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192429.58</v>
      </c>
      <c r="E1155" s="2">
        <v>0</v>
      </c>
      <c r="F1155" s="2">
        <v>0</v>
      </c>
      <c r="G1155" s="3">
        <f t="shared" si="38"/>
        <v>55804.578199999989</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192429.58</v>
      </c>
      <c r="E1161" s="2">
        <v>0</v>
      </c>
      <c r="F1161" s="2">
        <v>0</v>
      </c>
      <c r="G1161" s="3">
        <f t="shared" si="38"/>
        <v>58113.733159999996</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17499.87</v>
      </c>
      <c r="D1165" s="2">
        <f>BILANCA!E160</f>
        <v>18868.52</v>
      </c>
      <c r="E1165" s="2">
        <v>0</v>
      </c>
      <c r="F1165" s="2">
        <v>0</v>
      </c>
      <c r="G1165" s="3">
        <f t="shared" si="38"/>
        <v>8561.7210500000001</v>
      </c>
      <c r="H1165" s="3">
        <f t="shared" si="41"/>
        <v>0.61000000000058208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1934.08</v>
      </c>
      <c r="D1166" s="2">
        <f>BILANCA!E161</f>
        <v>2847.59</v>
      </c>
      <c r="E1166" s="2">
        <v>0</v>
      </c>
      <c r="F1166" s="2">
        <v>0</v>
      </c>
      <c r="G1166" s="3">
        <f t="shared" si="38"/>
        <v>1190.1645599999999</v>
      </c>
      <c r="H1166" s="3">
        <f t="shared" si="41"/>
        <v>0.48999999999978172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209232.64000000001</v>
      </c>
      <c r="D1176" s="2">
        <f>BILANCA!E171</f>
        <v>0</v>
      </c>
      <c r="E1176" s="2">
        <v>0</v>
      </c>
      <c r="F1176" s="2">
        <v>0</v>
      </c>
      <c r="G1176" s="3">
        <f t="shared" si="38"/>
        <v>34732.618240000003</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209232.64000000001</v>
      </c>
      <c r="D1179" s="2">
        <f>BILANCA!E174</f>
        <v>0</v>
      </c>
      <c r="E1179" s="2">
        <v>0</v>
      </c>
      <c r="F1179" s="2">
        <v>0</v>
      </c>
      <c r="G1179" s="3">
        <f t="shared" si="38"/>
        <v>35360.316160000002</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1503492.55</v>
      </c>
      <c r="D1180" s="2">
        <f>BILANCA!E176</f>
        <v>1511978.1999999997</v>
      </c>
      <c r="E1180" s="2">
        <v>0</v>
      </c>
      <c r="F1180" s="2">
        <v>0</v>
      </c>
      <c r="G1180" s="3">
        <f t="shared" si="38"/>
        <v>769666.32149999996</v>
      </c>
      <c r="H1180" s="3">
        <f t="shared" si="41"/>
        <v>0.6499999996740371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234905.17</v>
      </c>
      <c r="D1181" s="2">
        <f>BILANCA!E177</f>
        <v>271919.63</v>
      </c>
      <c r="E1181" s="2">
        <v>0</v>
      </c>
      <c r="F1181" s="2">
        <v>0</v>
      </c>
      <c r="G1181" s="3">
        <f t="shared" si="38"/>
        <v>133165.29753000001</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234905.17</v>
      </c>
      <c r="D1182" s="2">
        <f>BILANCA!E178</f>
        <v>270550.38</v>
      </c>
      <c r="E1182" s="2">
        <v>0</v>
      </c>
      <c r="F1182" s="2">
        <v>0</v>
      </c>
      <c r="G1182" s="3">
        <f t="shared" si="38"/>
        <v>133473.01996000001</v>
      </c>
      <c r="H1182" s="3">
        <f t="shared" si="41"/>
        <v>0.5500000000174623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207142.71</v>
      </c>
      <c r="D1183" s="2">
        <f>BILANCA!E179</f>
        <v>231376.66</v>
      </c>
      <c r="E1183" s="2">
        <v>0</v>
      </c>
      <c r="F1183" s="2">
        <v>0</v>
      </c>
      <c r="G1183" s="3">
        <f t="shared" si="38"/>
        <v>115892.01319</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22575.91</v>
      </c>
      <c r="D1184" s="2">
        <f>BILANCA!E180</f>
        <v>36254.589999999997</v>
      </c>
      <c r="E1184" s="2">
        <v>0</v>
      </c>
      <c r="F1184" s="2">
        <v>0</v>
      </c>
      <c r="G1184" s="3">
        <f t="shared" si="38"/>
        <v>16544.805659999998</v>
      </c>
      <c r="H1184" s="3">
        <f t="shared" si="41"/>
        <v>0.50000000000363798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192.98</v>
      </c>
      <c r="D1185" s="2">
        <f>BILANCA!E181</f>
        <v>396.6</v>
      </c>
      <c r="E1185" s="2">
        <v>0</v>
      </c>
      <c r="F1185" s="2">
        <v>0</v>
      </c>
      <c r="G1185" s="3">
        <f t="shared" si="38"/>
        <v>172.58150000000001</v>
      </c>
      <c r="H1185" s="3">
        <f t="shared" si="41"/>
        <v>0.41999999999998749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192.98</v>
      </c>
      <c r="D1188" s="2">
        <f>BILANCA!E184</f>
        <v>396.6</v>
      </c>
      <c r="E1188" s="2">
        <v>0</v>
      </c>
      <c r="F1188" s="2">
        <v>0</v>
      </c>
      <c r="G1188" s="3">
        <f t="shared" si="38"/>
        <v>175.54004</v>
      </c>
      <c r="H1188" s="3">
        <f t="shared" si="41"/>
        <v>0.41999999999998749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2522.5300000000002</v>
      </c>
      <c r="E1198" s="2">
        <v>0</v>
      </c>
      <c r="F1198" s="2">
        <v>0</v>
      </c>
      <c r="G1198" s="3">
        <f t="shared" si="38"/>
        <v>948.47128000000009</v>
      </c>
      <c r="H1198" s="3">
        <f t="shared" si="41"/>
        <v>0.46999999999979991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4993.57</v>
      </c>
      <c r="D1200" s="2">
        <f>BILANCA!E196</f>
        <v>0</v>
      </c>
      <c r="E1200" s="2">
        <v>0</v>
      </c>
      <c r="F1200" s="2">
        <v>0</v>
      </c>
      <c r="G1200" s="3">
        <f t="shared" si="38"/>
        <v>948.77829999999994</v>
      </c>
      <c r="H1200" s="3">
        <f t="shared" si="41"/>
        <v>0.43000000000029104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17.079999999999998</v>
      </c>
      <c r="E1201" s="2">
        <v>0</v>
      </c>
      <c r="F1201" s="2">
        <v>0</v>
      </c>
      <c r="G1201" s="3">
        <f t="shared" si="38"/>
        <v>6.5245599999999992</v>
      </c>
      <c r="H1201" s="3">
        <f t="shared" si="41"/>
        <v>7.9999999999998295E-2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17.079999999999998</v>
      </c>
      <c r="E1203" s="2">
        <v>0</v>
      </c>
      <c r="F1203" s="2">
        <v>0</v>
      </c>
      <c r="G1203" s="3">
        <f t="shared" si="44"/>
        <v>6.5928799999999992</v>
      </c>
      <c r="H1203" s="3">
        <f t="shared" si="45"/>
        <v>7.9999999999998295E-2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1352.17</v>
      </c>
      <c r="E1251" s="2">
        <v>0</v>
      </c>
      <c r="F1251" s="2">
        <v>0</v>
      </c>
      <c r="G1251" s="3">
        <f>B1251/1000*C1251+B1251/500*D1251</f>
        <v>651.74594000000002</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1268587.3800000001</v>
      </c>
      <c r="D1255" s="2">
        <f>BILANCA!E251</f>
        <v>1240058.5699999998</v>
      </c>
      <c r="E1255" s="2">
        <v>0</v>
      </c>
      <c r="F1255" s="2">
        <v>0</v>
      </c>
      <c r="G1255" s="3">
        <f t="shared" si="38"/>
        <v>918432.60739999986</v>
      </c>
      <c r="H1255" s="3">
        <f t="shared" si="41"/>
        <v>0.81000000028871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1202184.3600000001</v>
      </c>
      <c r="D1256" s="2">
        <f>BILANCA!E252</f>
        <v>1187687.44</v>
      </c>
      <c r="E1256" s="2">
        <v>0</v>
      </c>
      <c r="F1256" s="2">
        <v>0</v>
      </c>
      <c r="G1256" s="3">
        <f t="shared" si="38"/>
        <v>880079.57304000005</v>
      </c>
      <c r="H1256" s="3">
        <f t="shared" si="41"/>
        <v>0.80000000004656613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1202184.3600000001</v>
      </c>
      <c r="D1257" s="2">
        <f>BILANCA!E253</f>
        <v>1187687.44</v>
      </c>
      <c r="E1257" s="2">
        <v>0</v>
      </c>
      <c r="F1257" s="2">
        <v>0</v>
      </c>
      <c r="G1257" s="3">
        <f t="shared" si="38"/>
        <v>883657.13228000002</v>
      </c>
      <c r="H1257" s="3">
        <f t="shared" si="41"/>
        <v>0.80000000004656613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46969.070000000007</v>
      </c>
      <c r="D1259" s="2">
        <f>BILANCA!E255</f>
        <v>-161774.56</v>
      </c>
      <c r="E1259" s="2">
        <v>0</v>
      </c>
      <c r="F1259" s="2">
        <v>0</v>
      </c>
      <c r="G1259" s="3">
        <f t="shared" si="38"/>
        <v>-68868.432449999993</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151644.26</v>
      </c>
      <c r="D1260" s="2">
        <f>BILANCA!E256</f>
        <v>0</v>
      </c>
      <c r="E1260" s="2">
        <v>0</v>
      </c>
      <c r="F1260" s="2">
        <v>0</v>
      </c>
      <c r="G1260" s="3">
        <f t="shared" si="38"/>
        <v>37911.065000000002</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151644.26</v>
      </c>
      <c r="D1261" s="2">
        <f>BILANCA!E257</f>
        <v>0</v>
      </c>
      <c r="E1261" s="2">
        <v>0</v>
      </c>
      <c r="F1261" s="2">
        <v>0</v>
      </c>
      <c r="G1261" s="3">
        <f t="shared" si="38"/>
        <v>38062.709260000003</v>
      </c>
      <c r="H1261" s="3">
        <f t="shared" si="41"/>
        <v>0.26000000000931323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104675.19</v>
      </c>
      <c r="D1264" s="2">
        <f>BILANCA!E260</f>
        <v>161774.56</v>
      </c>
      <c r="E1264" s="2">
        <v>0</v>
      </c>
      <c r="F1264" s="2">
        <v>0</v>
      </c>
      <c r="G1264" s="3">
        <f t="shared" si="38"/>
        <v>108768.97474000001</v>
      </c>
      <c r="H1264" s="3">
        <f t="shared" si="41"/>
        <v>0.63000000000465661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90642.31</v>
      </c>
      <c r="E1265" s="2">
        <v>0</v>
      </c>
      <c r="F1265" s="2">
        <v>0</v>
      </c>
      <c r="G1265" s="3">
        <f t="shared" si="38"/>
        <v>46227.578099999999</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104675.19</v>
      </c>
      <c r="D1266" s="2">
        <f>BILANCA!E262</f>
        <v>71132.25</v>
      </c>
      <c r="E1266" s="2">
        <v>0</v>
      </c>
      <c r="F1266" s="2">
        <v>0</v>
      </c>
      <c r="G1266" s="3">
        <f t="shared" si="38"/>
        <v>63216.560639999996</v>
      </c>
      <c r="H1266" s="3">
        <f t="shared" si="41"/>
        <v>0.44000000000232831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19433.95</v>
      </c>
      <c r="D1278" s="2">
        <f>BILANCA!E274</f>
        <v>214145.69</v>
      </c>
      <c r="E1278" s="2">
        <v>0</v>
      </c>
      <c r="F1278" s="2">
        <v>0</v>
      </c>
      <c r="G1278" s="3">
        <f t="shared" si="38"/>
        <v>119990.38844000001</v>
      </c>
      <c r="H1278" s="3">
        <f t="shared" si="41"/>
        <v>0.3599999999969441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19433.95</v>
      </c>
      <c r="D1281" s="2">
        <f>BILANCA!E277</f>
        <v>192429.58</v>
      </c>
      <c r="E1281" s="2">
        <v>0</v>
      </c>
      <c r="F1281" s="2">
        <v>0</v>
      </c>
      <c r="G1281" s="3">
        <f t="shared" si="48"/>
        <v>109563.43281</v>
      </c>
      <c r="H1281" s="3">
        <f t="shared" si="49"/>
        <v>0.47000000001207809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19433.95</v>
      </c>
      <c r="D1287" s="2">
        <f>BILANCA!E283</f>
        <v>192429.58</v>
      </c>
      <c r="E1287" s="2">
        <v>0</v>
      </c>
      <c r="F1287" s="2">
        <v>0</v>
      </c>
      <c r="G1287" s="3">
        <f t="shared" si="48"/>
        <v>111989.19147000001</v>
      </c>
      <c r="H1287" s="3">
        <f t="shared" si="49"/>
        <v>0.47000000001207809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18868.52</v>
      </c>
      <c r="E1291" s="2">
        <v>0</v>
      </c>
      <c r="F1291" s="2">
        <v>0</v>
      </c>
      <c r="G1291" s="3">
        <f t="shared" si="48"/>
        <v>10604.108240000001</v>
      </c>
      <c r="H1291" s="3">
        <f t="shared" si="49"/>
        <v>0.47999999999956344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2847.59</v>
      </c>
      <c r="E1292" s="2">
        <v>0</v>
      </c>
      <c r="F1292" s="2">
        <v>0</v>
      </c>
      <c r="G1292" s="3">
        <f t="shared" si="48"/>
        <v>1606.0407599999999</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13012.2</v>
      </c>
      <c r="D1301" s="2">
        <f>BILANCA!E297</f>
        <v>13012.2</v>
      </c>
      <c r="E1301" s="2">
        <v>0</v>
      </c>
      <c r="F1301" s="2">
        <v>0</v>
      </c>
      <c r="G1301" s="3">
        <f t="shared" si="38"/>
        <v>11359.650600000001</v>
      </c>
      <c r="H1301" s="3">
        <f t="shared" si="41"/>
        <v>0.40000000000145519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13012.2</v>
      </c>
      <c r="D1302" s="2">
        <f>BILANCA!E298</f>
        <v>13012.2</v>
      </c>
      <c r="E1302" s="2">
        <v>0</v>
      </c>
      <c r="F1302" s="2">
        <v>0</v>
      </c>
      <c r="G1302" s="3">
        <f t="shared" si="38"/>
        <v>11398.6872</v>
      </c>
      <c r="H1302" s="3">
        <f t="shared" si="41"/>
        <v>0.40000000000145519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15001.96</v>
      </c>
      <c r="D1305" s="2">
        <f>BILANCA!E302</f>
        <v>12789.51</v>
      </c>
      <c r="E1305" s="2">
        <v>0</v>
      </c>
      <c r="F1305" s="2">
        <v>0</v>
      </c>
      <c r="G1305" s="3">
        <f t="shared" si="38"/>
        <v>11971.3891</v>
      </c>
      <c r="H1305" s="3">
        <f t="shared" si="41"/>
        <v>0.53000000000065484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4431.99</v>
      </c>
      <c r="D1306" s="2">
        <f>BILANCA!E303</f>
        <v>201356.18</v>
      </c>
      <c r="E1306" s="2">
        <v>0</v>
      </c>
      <c r="F1306" s="2">
        <v>0</v>
      </c>
      <c r="G1306" s="3">
        <f t="shared" si="38"/>
        <v>120514.7276</v>
      </c>
      <c r="H1306" s="3">
        <f t="shared" si="41"/>
        <v>0.18999999999323336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6515.29</v>
      </c>
      <c r="D1311" s="2">
        <f>BILANCA!E308</f>
        <v>3669.13</v>
      </c>
      <c r="E1311" s="2">
        <v>0</v>
      </c>
      <c r="F1311" s="2">
        <v>0</v>
      </c>
      <c r="G1311" s="3">
        <f t="shared" si="52"/>
        <v>4169.9185500000003</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4993.57</v>
      </c>
      <c r="D1339" s="2">
        <f>BILANCA!E336</f>
        <v>7022.53</v>
      </c>
      <c r="E1339" s="2">
        <v>0</v>
      </c>
      <c r="F1339" s="2">
        <v>0</v>
      </c>
      <c r="G1339" s="3">
        <f t="shared" si="52"/>
        <v>6263.7092700000003</v>
      </c>
      <c r="H1339" s="3">
        <f t="shared" si="41"/>
        <v>0.9000000000005457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229911.6</v>
      </c>
      <c r="D1340" s="2">
        <f>BILANCA!E337</f>
        <v>263527.84999999998</v>
      </c>
      <c r="E1340" s="2">
        <v>0</v>
      </c>
      <c r="F1340" s="2">
        <v>0</v>
      </c>
      <c r="G1340" s="3">
        <f t="shared" si="52"/>
        <v>249799.209</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17.079999999999998</v>
      </c>
      <c r="E1342" s="2">
        <v>0</v>
      </c>
      <c r="F1342" s="2">
        <v>0</v>
      </c>
      <c r="G1342" s="3">
        <f t="shared" si="52"/>
        <v>11.34112</v>
      </c>
      <c r="H1342" s="3">
        <f t="shared" si="41"/>
        <v>7.9999999999998295E-2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1352.17</v>
      </c>
      <c r="E1383" s="2">
        <v>0</v>
      </c>
      <c r="F1383" s="2">
        <v>0</v>
      </c>
      <c r="G1383" s="3">
        <f t="shared" si="59"/>
        <v>1008.7188200000001</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144519.9</v>
      </c>
      <c r="E1384" s="2">
        <v>0</v>
      </c>
      <c r="F1384" s="2">
        <v>0</v>
      </c>
      <c r="G1384" s="3">
        <f t="shared" si="59"/>
        <v>108100.88519999999</v>
      </c>
      <c r="H1384" s="3">
        <f t="shared" si="60"/>
        <v>0.10000000000582077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13012.2</v>
      </c>
      <c r="D1390" s="2">
        <f>BILANCA!E387</f>
        <v>13012.2</v>
      </c>
      <c r="E1390" s="2">
        <v>0</v>
      </c>
      <c r="F1390" s="2">
        <v>0</v>
      </c>
      <c r="G1390" s="3">
        <f t="shared" ref="G1390:G1399" si="61">B1390/1000*C1390+B1390/500*D1390</f>
        <v>14833.908000000001</v>
      </c>
      <c r="H1390" s="3">
        <f t="shared" ref="H1390:H1399" si="62">ABS(C1390-ROUND(C1390,0))+ABS(D1390-ROUND(D1390,0))</f>
        <v>0.40000000000145519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3175330.62</v>
      </c>
      <c r="D1510" s="2">
        <f>'RAS-funkcijski'!E114</f>
        <v>3871437.66</v>
      </c>
      <c r="E1510" s="2">
        <v>0</v>
      </c>
      <c r="F1510" s="2">
        <v>0</v>
      </c>
      <c r="G1510" s="3">
        <f t="shared" si="52"/>
        <v>1201002.6534000002</v>
      </c>
      <c r="H1510" s="3">
        <f t="shared" si="63"/>
        <v>0.71999999973922968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3175330.62</v>
      </c>
      <c r="D1511" s="2">
        <f>'RAS-funkcijski'!E115</f>
        <v>3871437.66</v>
      </c>
      <c r="E1511" s="2">
        <v>0</v>
      </c>
      <c r="F1511" s="2">
        <v>0</v>
      </c>
      <c r="G1511" s="3">
        <f t="shared" si="52"/>
        <v>1211920.85934</v>
      </c>
      <c r="H1511" s="3">
        <f t="shared" si="63"/>
        <v>0.71999999973922968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3175330.62</v>
      </c>
      <c r="D1513" s="2">
        <f>'RAS-funkcijski'!E117</f>
        <v>3871437.66</v>
      </c>
      <c r="E1513" s="2">
        <v>0</v>
      </c>
      <c r="F1513" s="2">
        <v>0</v>
      </c>
      <c r="G1513" s="3">
        <f t="shared" si="52"/>
        <v>1233757.27122</v>
      </c>
      <c r="H1513" s="3">
        <f t="shared" si="63"/>
        <v>0.71999999973922968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3175330.62</v>
      </c>
      <c r="D1537" s="14">
        <f>'RAS-funkcijski'!E141</f>
        <v>3871437.66</v>
      </c>
      <c r="E1537" s="14">
        <v>0</v>
      </c>
      <c r="F1537" s="14">
        <v>0</v>
      </c>
      <c r="G1537" s="15">
        <f t="shared" si="52"/>
        <v>1495794.2137800003</v>
      </c>
      <c r="H1537" s="15">
        <f t="shared" si="63"/>
        <v>0.71999999973922968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6673.68</v>
      </c>
      <c r="D1538" s="7">
        <f>'P-VRIO'!E5</f>
        <v>0</v>
      </c>
      <c r="E1538" s="7">
        <v>0</v>
      </c>
      <c r="F1538" s="7">
        <v>0</v>
      </c>
      <c r="G1538" s="8">
        <f t="shared" si="52"/>
        <v>6.6736800000000001</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6673.68</v>
      </c>
      <c r="D1555" s="2">
        <f>'P-VRIO'!E22</f>
        <v>0</v>
      </c>
      <c r="E1555" s="2">
        <v>0</v>
      </c>
      <c r="F1555" s="2">
        <v>0</v>
      </c>
      <c r="G1555" s="3">
        <f t="shared" si="52"/>
        <v>120.12624</v>
      </c>
      <c r="H1555" s="3">
        <f t="shared" si="63"/>
        <v>0.31999999999970896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6673.68</v>
      </c>
      <c r="D1556" s="2">
        <f>'P-VRIO'!E23</f>
        <v>0</v>
      </c>
      <c r="E1556" s="2">
        <v>0</v>
      </c>
      <c r="F1556" s="2">
        <v>0</v>
      </c>
      <c r="G1556" s="3">
        <f t="shared" si="52"/>
        <v>126.79992</v>
      </c>
      <c r="H1556" s="3">
        <f t="shared" si="63"/>
        <v>0.31999999999970896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6673.68</v>
      </c>
      <c r="D1558" s="2">
        <f>'P-VRIO'!E25</f>
        <v>0</v>
      </c>
      <c r="E1558" s="2">
        <v>0</v>
      </c>
      <c r="F1558" s="2">
        <v>0</v>
      </c>
      <c r="G1558" s="3">
        <f t="shared" si="52"/>
        <v>140.14728000000002</v>
      </c>
      <c r="H1558" s="3">
        <f t="shared" si="63"/>
        <v>0.31999999999970896</v>
      </c>
      <c r="I1558" s="11">
        <f t="shared" si="66"/>
        <v>44.847129599959217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234905.17</v>
      </c>
      <c r="D1582" s="7"/>
      <c r="E1582" s="7">
        <v>0</v>
      </c>
      <c r="F1582" s="7">
        <v>0</v>
      </c>
      <c r="G1582" s="8">
        <f t="shared" ref="G1582:G1686" si="70">B1582/1000*C1582</f>
        <v>234.90517000000003</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3711309.62</v>
      </c>
      <c r="D1583" s="2">
        <v>0</v>
      </c>
      <c r="E1583" s="2">
        <v>0</v>
      </c>
      <c r="F1583" s="2">
        <v>0</v>
      </c>
      <c r="G1583" s="3">
        <f t="shared" si="70"/>
        <v>7422.61924</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3613241.2600000002</v>
      </c>
      <c r="D1585" s="2">
        <v>0</v>
      </c>
      <c r="E1585" s="2">
        <v>0</v>
      </c>
      <c r="F1585" s="2">
        <v>0</v>
      </c>
      <c r="G1585" s="3">
        <f t="shared" si="70"/>
        <v>14452.965040000001</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2715193</v>
      </c>
      <c r="D1586" s="2">
        <v>0</v>
      </c>
      <c r="E1586" s="2">
        <v>0</v>
      </c>
      <c r="F1586" s="2">
        <v>0</v>
      </c>
      <c r="G1586" s="3">
        <f t="shared" si="70"/>
        <v>13575.965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809604.85</v>
      </c>
      <c r="D1587" s="2">
        <v>0</v>
      </c>
      <c r="E1587" s="2">
        <v>0</v>
      </c>
      <c r="F1587" s="2">
        <v>0</v>
      </c>
      <c r="G1587" s="3">
        <f t="shared" si="70"/>
        <v>4857.6291000000001</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2780.56</v>
      </c>
      <c r="D1588" s="2">
        <v>0</v>
      </c>
      <c r="E1588" s="2">
        <v>0</v>
      </c>
      <c r="F1588" s="2">
        <v>0</v>
      </c>
      <c r="G1588" s="3">
        <f t="shared" si="70"/>
        <v>19.463920000000002</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83343.240000000005</v>
      </c>
      <c r="D1591" s="2">
        <v>0</v>
      </c>
      <c r="E1591" s="2">
        <v>0</v>
      </c>
      <c r="F1591" s="2">
        <v>0</v>
      </c>
      <c r="G1591" s="3">
        <f t="shared" si="70"/>
        <v>833.43240000000003</v>
      </c>
      <c r="H1591" s="3">
        <f t="shared" si="71"/>
        <v>0.24000000000523869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2319.61</v>
      </c>
      <c r="D1593" s="2">
        <v>0</v>
      </c>
      <c r="E1593" s="2">
        <v>0</v>
      </c>
      <c r="F1593" s="2">
        <v>0</v>
      </c>
      <c r="G1593" s="3">
        <f t="shared" si="70"/>
        <v>27.835320000000003</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71132.25</v>
      </c>
      <c r="D1594" s="2">
        <v>0</v>
      </c>
      <c r="E1594" s="2">
        <v>0</v>
      </c>
      <c r="F1594" s="2">
        <v>0</v>
      </c>
      <c r="G1594" s="3">
        <f t="shared" si="70"/>
        <v>924.71924999999999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26936.11</v>
      </c>
      <c r="D1601" s="2">
        <v>0</v>
      </c>
      <c r="E1601" s="2">
        <v>0</v>
      </c>
      <c r="F1601" s="2">
        <v>0</v>
      </c>
      <c r="G1601" s="3">
        <f>B1601/1000*C1601</f>
        <v>538.72220000000004</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3674295.1599999992</v>
      </c>
      <c r="D1602" s="2">
        <v>0</v>
      </c>
      <c r="E1602" s="2">
        <v>0</v>
      </c>
      <c r="F1602" s="2">
        <v>0</v>
      </c>
      <c r="G1602" s="3">
        <f t="shared" si="70"/>
        <v>77160.198359999995</v>
      </c>
      <c r="H1602" s="3">
        <f t="shared" si="71"/>
        <v>0.15999999921768904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3572602.4799999995</v>
      </c>
      <c r="D1604" s="2">
        <v>0</v>
      </c>
      <c r="E1604" s="2">
        <v>0</v>
      </c>
      <c r="F1604" s="2">
        <v>0</v>
      </c>
      <c r="G1604" s="3">
        <f t="shared" si="70"/>
        <v>82169.857039999988</v>
      </c>
      <c r="H1604" s="3">
        <f t="shared" si="71"/>
        <v>0.47999999951571226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2690959.05</v>
      </c>
      <c r="D1605" s="2">
        <v>0</v>
      </c>
      <c r="E1605" s="2">
        <v>0</v>
      </c>
      <c r="F1605" s="2">
        <v>0</v>
      </c>
      <c r="G1605" s="3">
        <f t="shared" si="70"/>
        <v>64583.017199999995</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795926.17</v>
      </c>
      <c r="D1606" s="2">
        <v>0</v>
      </c>
      <c r="E1606" s="2">
        <v>0</v>
      </c>
      <c r="F1606" s="2">
        <v>0</v>
      </c>
      <c r="G1606" s="3">
        <f t="shared" si="70"/>
        <v>19898.154250000003</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2576.94</v>
      </c>
      <c r="D1607" s="2">
        <v>0</v>
      </c>
      <c r="E1607" s="2">
        <v>0</v>
      </c>
      <c r="F1607" s="2">
        <v>0</v>
      </c>
      <c r="G1607" s="3">
        <f t="shared" si="70"/>
        <v>67.000439999999998</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80820.710000000006</v>
      </c>
      <c r="D1610" s="2">
        <v>0</v>
      </c>
      <c r="E1610" s="2">
        <v>0</v>
      </c>
      <c r="F1610" s="2">
        <v>0</v>
      </c>
      <c r="G1610" s="3">
        <f t="shared" si="70"/>
        <v>2343.8005900000003</v>
      </c>
      <c r="H1610" s="3">
        <f t="shared" si="71"/>
        <v>0.28999999999359716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2319.61</v>
      </c>
      <c r="D1612" s="2">
        <v>0</v>
      </c>
      <c r="E1612" s="2">
        <v>0</v>
      </c>
      <c r="F1612" s="2">
        <v>0</v>
      </c>
      <c r="G1612" s="3">
        <f t="shared" si="70"/>
        <v>71.907910000000001</v>
      </c>
      <c r="H1612" s="3">
        <f t="shared" si="71"/>
        <v>0.38999999999987267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71115.17</v>
      </c>
      <c r="D1613" s="2">
        <v>0</v>
      </c>
      <c r="E1613" s="2">
        <v>0</v>
      </c>
      <c r="F1613" s="2">
        <v>0</v>
      </c>
      <c r="G1613" s="3">
        <f t="shared" si="70"/>
        <v>2275.6854400000002</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30577.51</v>
      </c>
      <c r="D1620" s="2">
        <v>0</v>
      </c>
      <c r="E1620" s="2">
        <v>0</v>
      </c>
      <c r="F1620" s="2">
        <v>0</v>
      </c>
      <c r="G1620" s="3">
        <f>B1620/1000*C1620</f>
        <v>1192.52289</v>
      </c>
      <c r="H1620" s="3">
        <f>ABS(C1620-ROUND(C1620,0))</f>
        <v>0.49000000000160071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271919.63000000082</v>
      </c>
      <c r="D1621" s="2">
        <v>0</v>
      </c>
      <c r="E1621" s="2">
        <v>0</v>
      </c>
      <c r="F1621" s="2">
        <v>0</v>
      </c>
      <c r="G1621" s="3">
        <f t="shared" si="70"/>
        <v>10876.785200000033</v>
      </c>
      <c r="H1621" s="3">
        <f t="shared" si="71"/>
        <v>0.36999999918043613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7022.5300000000007</v>
      </c>
      <c r="D1622" s="2">
        <v>0</v>
      </c>
      <c r="E1622" s="2">
        <v>0</v>
      </c>
      <c r="F1622" s="2">
        <v>0</v>
      </c>
      <c r="G1622" s="3">
        <f t="shared" si="70"/>
        <v>287.92373000000003</v>
      </c>
      <c r="H1622" s="3">
        <f t="shared" si="71"/>
        <v>0.46999999999934516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7022.5300000000007</v>
      </c>
      <c r="D1628" s="2">
        <v>0</v>
      </c>
      <c r="E1628" s="2">
        <v>0</v>
      </c>
      <c r="F1628" s="2">
        <v>0</v>
      </c>
      <c r="G1628" s="3">
        <f t="shared" si="70"/>
        <v>330.05891000000003</v>
      </c>
      <c r="H1628" s="3">
        <f t="shared" si="71"/>
        <v>0.46999999999934516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4500</v>
      </c>
      <c r="D1634" s="2">
        <v>0</v>
      </c>
      <c r="E1634" s="2">
        <v>0</v>
      </c>
      <c r="F1634" s="2">
        <v>0</v>
      </c>
      <c r="G1634" s="3">
        <f t="shared" si="70"/>
        <v>238.5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4500</v>
      </c>
      <c r="D1635" s="2">
        <v>0</v>
      </c>
      <c r="E1635" s="2">
        <v>0</v>
      </c>
      <c r="F1635" s="2">
        <v>0</v>
      </c>
      <c r="G1635" s="3">
        <f t="shared" si="70"/>
        <v>243</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2522.5300000000002</v>
      </c>
      <c r="D1654" s="2">
        <v>0</v>
      </c>
      <c r="E1654" s="2">
        <v>0</v>
      </c>
      <c r="F1654" s="2">
        <v>0</v>
      </c>
      <c r="G1654" s="3">
        <f t="shared" si="70"/>
        <v>184.14469</v>
      </c>
      <c r="H1654" s="3">
        <f t="shared" si="71"/>
        <v>0.46999999999979991</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2522.5300000000002</v>
      </c>
      <c r="D1655" s="2">
        <v>0</v>
      </c>
      <c r="E1655" s="2">
        <v>0</v>
      </c>
      <c r="F1655" s="2">
        <v>0</v>
      </c>
      <c r="G1655" s="3">
        <f t="shared" si="70"/>
        <v>186.66722000000001</v>
      </c>
      <c r="H1655" s="3">
        <f t="shared" si="71"/>
        <v>0.46999999999979991</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264897.09999999998</v>
      </c>
      <c r="D1681" s="2">
        <v>0</v>
      </c>
      <c r="E1681" s="2">
        <v>0</v>
      </c>
      <c r="F1681" s="2">
        <v>0</v>
      </c>
      <c r="G1681" s="3">
        <f t="shared" si="70"/>
        <v>26489.71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1352.17</v>
      </c>
      <c r="D1682" s="2">
        <v>0</v>
      </c>
      <c r="E1682" s="2">
        <v>0</v>
      </c>
      <c r="F1682" s="2">
        <v>0</v>
      </c>
      <c r="G1682" s="3">
        <f t="shared" si="70"/>
        <v>136.56917000000001</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263527.84999999998</v>
      </c>
      <c r="D1683" s="2">
        <v>0</v>
      </c>
      <c r="E1683" s="2">
        <v>0</v>
      </c>
      <c r="F1683" s="2">
        <v>0</v>
      </c>
      <c r="G1683" s="3">
        <f t="shared" si="70"/>
        <v>26879.840699999997</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17.079999999999998</v>
      </c>
      <c r="D1684" s="2">
        <v>0</v>
      </c>
      <c r="E1684" s="2">
        <v>0</v>
      </c>
      <c r="F1684" s="2">
        <v>0</v>
      </c>
      <c r="G1684" s="3">
        <f t="shared" si="70"/>
        <v>1.7592399999999997</v>
      </c>
      <c r="H1684" s="3">
        <f t="shared" si="71"/>
        <v>7.9999999999998295E-2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42897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3141710.6199999996</v>
      </c>
      <c r="I17" s="275">
        <f>'PR-RAS'!E6</f>
        <v>3669818.39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3070655.43</v>
      </c>
      <c r="I18" s="275">
        <f>'PR-RAS'!E152</f>
        <v>3800305.41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46969.069999999541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161774.56000000003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1202184.3600000001</v>
      </c>
      <c r="I22" s="275">
        <f>BILANCA!E7</f>
        <v>1187687.4400000002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301308.19</v>
      </c>
      <c r="I23" s="275">
        <f>BILANCA!E69</f>
        <v>324290.76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234905.17</v>
      </c>
      <c r="I24" s="275">
        <f>BILANCA!E177</f>
        <v>271919.63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1268587.3800000001</v>
      </c>
      <c r="I25" s="275">
        <f>BILANCA!E251</f>
        <v>1240058.5699999998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3175330.62</v>
      </c>
      <c r="I30" s="275">
        <f>'RAS-funkcijski'!E114</f>
        <v>3871437.66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3175330.62</v>
      </c>
      <c r="I31" s="275">
        <f>'RAS-funkcijski'!E141</f>
        <v>3871437.66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6673.68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6673.68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234905.17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271919.63000000082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7022.5300000000007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264897.09999999998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4"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3141710.6199999996</v>
      </c>
      <c r="E6" s="60">
        <f>E7+E43+E49+E82+E106+E125+E134+E140</f>
        <v>3669818.39</v>
      </c>
      <c r="F6" s="45">
        <f t="shared" ref="F6:F132" si="0">IF(D6&lt;&gt;0,IF(E6/D6&gt;=100,"&gt;&gt;100",E6/D6*100),"-")</f>
        <v>116.80956121923161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2330871.9899999998</v>
      </c>
      <c r="E49" s="60">
        <f>E50+E53+E58+E61+E64+E68+E71+E74+E77</f>
        <v>2531382.64</v>
      </c>
      <c r="F49" s="45">
        <f t="shared" si="0"/>
        <v>108.60238789861644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2330539.9899999998</v>
      </c>
      <c r="E68" s="60">
        <f t="shared" si="11"/>
        <v>2531010.64</v>
      </c>
      <c r="F68" s="45">
        <f t="shared" si="0"/>
        <v>108.60189702215752</v>
      </c>
    </row>
    <row r="69" spans="1:6" ht="12.75" customHeight="1" x14ac:dyDescent="0.2">
      <c r="A69" s="63" t="s">
        <v>141</v>
      </c>
      <c r="B69" s="64" t="s">
        <v>142</v>
      </c>
      <c r="C69" s="247" t="s">
        <v>141</v>
      </c>
      <c r="D69" s="194">
        <v>2286122.44</v>
      </c>
      <c r="E69" s="194">
        <v>2477991.64</v>
      </c>
      <c r="F69" s="45">
        <f t="shared" si="0"/>
        <v>108.39277882246763</v>
      </c>
    </row>
    <row r="70" spans="1:6" ht="24" x14ac:dyDescent="0.2">
      <c r="A70" s="63" t="s">
        <v>143</v>
      </c>
      <c r="B70" s="64" t="s">
        <v>144</v>
      </c>
      <c r="C70" s="247" t="s">
        <v>143</v>
      </c>
      <c r="D70" s="194">
        <v>44417.55</v>
      </c>
      <c r="E70" s="194">
        <v>53019</v>
      </c>
      <c r="F70" s="45">
        <f t="shared" si="0"/>
        <v>119.36498073396665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332</v>
      </c>
      <c r="E77" s="60">
        <f t="shared" si="14"/>
        <v>372</v>
      </c>
      <c r="F77" s="45">
        <f t="shared" si="0"/>
        <v>112.04819277108433</v>
      </c>
    </row>
    <row r="78" spans="1:6" ht="12.75" customHeight="1" x14ac:dyDescent="0.2">
      <c r="A78" s="63">
        <v>6391</v>
      </c>
      <c r="B78" s="64" t="s">
        <v>159</v>
      </c>
      <c r="C78" s="247" t="s">
        <v>160</v>
      </c>
      <c r="D78" s="194">
        <v>332</v>
      </c>
      <c r="E78" s="194">
        <v>372</v>
      </c>
      <c r="F78" s="45">
        <f t="shared" si="0"/>
        <v>112.04819277108433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0.26</v>
      </c>
      <c r="E82" s="60">
        <f t="shared" si="15"/>
        <v>0</v>
      </c>
      <c r="F82" s="45">
        <f t="shared" si="0"/>
        <v>0</v>
      </c>
    </row>
    <row r="83" spans="1:6" ht="12.75" customHeight="1" x14ac:dyDescent="0.2">
      <c r="A83" s="63">
        <v>641</v>
      </c>
      <c r="B83" s="64" t="s">
        <v>169</v>
      </c>
      <c r="C83" s="247" t="s">
        <v>170</v>
      </c>
      <c r="D83" s="60">
        <f t="shared" ref="D83:E83" si="16">SUM(D84:D90)</f>
        <v>0.26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92171.07</v>
      </c>
      <c r="E106" s="60">
        <f>E107+E112+E120+E124</f>
        <v>86659.32</v>
      </c>
      <c r="F106" s="45">
        <f t="shared" si="0"/>
        <v>94.020086779940826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92171.07</v>
      </c>
      <c r="E112" s="60">
        <f t="shared" si="20"/>
        <v>86659.32</v>
      </c>
      <c r="F112" s="45">
        <f t="shared" si="0"/>
        <v>94.020086779940826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92171.07</v>
      </c>
      <c r="E117" s="194">
        <v>86659.32</v>
      </c>
      <c r="F117" s="45">
        <f t="shared" si="0"/>
        <v>94.020086779940826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31632.22</v>
      </c>
      <c r="E125" s="60">
        <f t="shared" si="22"/>
        <v>41882.100000000006</v>
      </c>
      <c r="F125" s="45">
        <f t="shared" si="0"/>
        <v>132.40329006310657</v>
      </c>
    </row>
    <row r="126" spans="1:6" ht="12.75" customHeight="1" x14ac:dyDescent="0.2">
      <c r="A126" s="63">
        <v>661</v>
      </c>
      <c r="B126" s="65" t="s">
        <v>255</v>
      </c>
      <c r="C126" s="247" t="s">
        <v>256</v>
      </c>
      <c r="D126" s="60">
        <f t="shared" ref="D126:E126" si="23">SUM(D127:D128)</f>
        <v>31632.22</v>
      </c>
      <c r="E126" s="60">
        <f t="shared" si="23"/>
        <v>28876.240000000002</v>
      </c>
      <c r="F126" s="45">
        <f t="shared" si="0"/>
        <v>91.287427818850531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31632.22</v>
      </c>
      <c r="E128" s="194">
        <v>28876.240000000002</v>
      </c>
      <c r="F128" s="45">
        <f t="shared" si="0"/>
        <v>91.287427818850531</v>
      </c>
    </row>
    <row r="129" spans="1:6" ht="36" x14ac:dyDescent="0.2">
      <c r="A129" s="63">
        <v>663</v>
      </c>
      <c r="B129" s="182" t="s">
        <v>261</v>
      </c>
      <c r="C129" s="247" t="s">
        <v>262</v>
      </c>
      <c r="D129" s="60">
        <f t="shared" ref="D129:E129" si="24">SUM(D130:D133)</f>
        <v>0</v>
      </c>
      <c r="E129" s="60">
        <f t="shared" si="24"/>
        <v>13005.86</v>
      </c>
      <c r="F129" s="45" t="str">
        <f t="shared" si="0"/>
        <v>-</v>
      </c>
    </row>
    <row r="130" spans="1:6" ht="12.75" customHeight="1" x14ac:dyDescent="0.2">
      <c r="A130" s="63">
        <v>6631</v>
      </c>
      <c r="B130" s="65" t="s">
        <v>263</v>
      </c>
      <c r="C130" s="247" t="s">
        <v>264</v>
      </c>
      <c r="D130" s="194">
        <v>0</v>
      </c>
      <c r="E130" s="194">
        <v>13005.86</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687035.08</v>
      </c>
      <c r="E134" s="60">
        <f t="shared" si="25"/>
        <v>1009894.3300000001</v>
      </c>
      <c r="F134" s="45">
        <f t="shared" ref="F134:F229" si="26">IF(D134&lt;&gt;0,IF(E134/D134&gt;=100,"&gt;&gt;100",E134/D134*100),"-")</f>
        <v>146.99312442677601</v>
      </c>
    </row>
    <row r="135" spans="1:6" ht="24" x14ac:dyDescent="0.2">
      <c r="A135" s="63">
        <v>671</v>
      </c>
      <c r="B135" s="182" t="s">
        <v>273</v>
      </c>
      <c r="C135" s="247" t="s">
        <v>274</v>
      </c>
      <c r="D135" s="60">
        <f t="shared" ref="D135:E135" si="27">SUM(D136:D138)</f>
        <v>687035.08</v>
      </c>
      <c r="E135" s="60">
        <f t="shared" si="27"/>
        <v>1009894.3300000001</v>
      </c>
      <c r="F135" s="45">
        <f t="shared" si="26"/>
        <v>146.99312442677601</v>
      </c>
    </row>
    <row r="136" spans="1:6" ht="12.75" customHeight="1" x14ac:dyDescent="0.2">
      <c r="A136" s="63">
        <v>6711</v>
      </c>
      <c r="B136" s="65" t="s">
        <v>275</v>
      </c>
      <c r="C136" s="247" t="s">
        <v>276</v>
      </c>
      <c r="D136" s="194">
        <v>653737.61</v>
      </c>
      <c r="E136" s="194">
        <v>1008388.93</v>
      </c>
      <c r="F136" s="45">
        <f t="shared" si="26"/>
        <v>154.24979603055118</v>
      </c>
    </row>
    <row r="137" spans="1:6" ht="24" x14ac:dyDescent="0.2">
      <c r="A137" s="63">
        <v>6712</v>
      </c>
      <c r="B137" s="182" t="s">
        <v>277</v>
      </c>
      <c r="C137" s="247" t="s">
        <v>278</v>
      </c>
      <c r="D137" s="194">
        <v>33297.47</v>
      </c>
      <c r="E137" s="194">
        <v>1505.4</v>
      </c>
      <c r="F137" s="45">
        <f t="shared" si="26"/>
        <v>4.5210642129867527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3070655.43</v>
      </c>
      <c r="E152" s="60">
        <f>E153+E164+E202+E221+E230+E262+E273</f>
        <v>3800305.41</v>
      </c>
      <c r="F152" s="45">
        <f t="shared" si="26"/>
        <v>123.76202724901634</v>
      </c>
    </row>
    <row r="153" spans="1:6" ht="12.75" customHeight="1" x14ac:dyDescent="0.2">
      <c r="A153" s="63">
        <v>31</v>
      </c>
      <c r="B153" s="64" t="s">
        <v>308</v>
      </c>
      <c r="C153" s="247" t="s">
        <v>3</v>
      </c>
      <c r="D153" s="60">
        <f t="shared" ref="D153:E153" si="30">D154+D159+D160</f>
        <v>2443744.6500000004</v>
      </c>
      <c r="E153" s="60">
        <f t="shared" si="30"/>
        <v>2901533.71</v>
      </c>
      <c r="F153" s="45">
        <f t="shared" si="26"/>
        <v>118.73309717527154</v>
      </c>
    </row>
    <row r="154" spans="1:6" ht="12.75" customHeight="1" x14ac:dyDescent="0.2">
      <c r="A154" s="63">
        <v>311</v>
      </c>
      <c r="B154" s="64" t="s">
        <v>309</v>
      </c>
      <c r="C154" s="247" t="s">
        <v>310</v>
      </c>
      <c r="D154" s="60">
        <f t="shared" ref="D154:E154" si="31">SUM(D155:D158)</f>
        <v>2020843.83</v>
      </c>
      <c r="E154" s="60">
        <f t="shared" si="31"/>
        <v>2401952.6</v>
      </c>
      <c r="F154" s="45">
        <f t="shared" si="26"/>
        <v>118.85889272304628</v>
      </c>
    </row>
    <row r="155" spans="1:6" ht="12.75" customHeight="1" x14ac:dyDescent="0.2">
      <c r="A155" s="63">
        <v>3111</v>
      </c>
      <c r="B155" s="64" t="s">
        <v>311</v>
      </c>
      <c r="C155" s="247" t="s">
        <v>312</v>
      </c>
      <c r="D155" s="194">
        <v>1972605.45</v>
      </c>
      <c r="E155" s="194">
        <v>2322468.8199999998</v>
      </c>
      <c r="F155" s="45">
        <f t="shared" si="26"/>
        <v>117.7361048049421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45835.77</v>
      </c>
      <c r="E157" s="194">
        <v>77010.91</v>
      </c>
      <c r="F157" s="45">
        <f t="shared" si="26"/>
        <v>168.01487135483924</v>
      </c>
    </row>
    <row r="158" spans="1:6" ht="12.75" customHeight="1" x14ac:dyDescent="0.2">
      <c r="A158" s="63">
        <v>3114</v>
      </c>
      <c r="B158" s="65" t="s">
        <v>317</v>
      </c>
      <c r="C158" s="247" t="s">
        <v>318</v>
      </c>
      <c r="D158" s="194">
        <v>2402.61</v>
      </c>
      <c r="E158" s="194">
        <v>2472.87</v>
      </c>
      <c r="F158" s="45">
        <f t="shared" si="26"/>
        <v>102.92431980221508</v>
      </c>
    </row>
    <row r="159" spans="1:6" ht="12.75" customHeight="1" x14ac:dyDescent="0.2">
      <c r="A159" s="63">
        <v>312</v>
      </c>
      <c r="B159" s="65" t="s">
        <v>319</v>
      </c>
      <c r="C159" s="247" t="s">
        <v>320</v>
      </c>
      <c r="D159" s="194">
        <v>90183.93</v>
      </c>
      <c r="E159" s="194">
        <v>102424.02</v>
      </c>
      <c r="F159" s="45">
        <f t="shared" si="26"/>
        <v>113.57236261493595</v>
      </c>
    </row>
    <row r="160" spans="1:6" ht="12.75" customHeight="1" x14ac:dyDescent="0.2">
      <c r="A160" s="63">
        <v>313</v>
      </c>
      <c r="B160" s="65" t="s">
        <v>321</v>
      </c>
      <c r="C160" s="247" t="s">
        <v>322</v>
      </c>
      <c r="D160" s="60">
        <f t="shared" ref="D160:E160" si="32">SUM(D161:D163)</f>
        <v>332716.89</v>
      </c>
      <c r="E160" s="60">
        <f t="shared" si="32"/>
        <v>397157.09</v>
      </c>
      <c r="F160" s="45">
        <f t="shared" si="26"/>
        <v>119.36787759707661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332553.93</v>
      </c>
      <c r="E162" s="194">
        <v>397147</v>
      </c>
      <c r="F162" s="45">
        <f t="shared" si="26"/>
        <v>119.42333684043366</v>
      </c>
    </row>
    <row r="163" spans="1:6" ht="12.75" customHeight="1" x14ac:dyDescent="0.2">
      <c r="A163" s="63">
        <v>3133</v>
      </c>
      <c r="B163" s="64" t="s">
        <v>327</v>
      </c>
      <c r="C163" s="247" t="s">
        <v>328</v>
      </c>
      <c r="D163" s="194">
        <v>162.96</v>
      </c>
      <c r="E163" s="194">
        <v>10.09</v>
      </c>
      <c r="F163" s="45">
        <f t="shared" si="26"/>
        <v>6.1917034855179178</v>
      </c>
    </row>
    <row r="164" spans="1:6" ht="12.75" customHeight="1" x14ac:dyDescent="0.2">
      <c r="A164" s="70">
        <v>32</v>
      </c>
      <c r="B164" s="65" t="s">
        <v>329</v>
      </c>
      <c r="C164" s="247" t="s">
        <v>330</v>
      </c>
      <c r="D164" s="60">
        <f>D165+D170+D178+D188+D189+D194</f>
        <v>528383.27</v>
      </c>
      <c r="E164" s="60">
        <f>E165+E170+E178+E188+E189+E194</f>
        <v>810328.29</v>
      </c>
      <c r="F164" s="45">
        <f t="shared" si="26"/>
        <v>153.35994457205277</v>
      </c>
    </row>
    <row r="165" spans="1:6" ht="12.75" customHeight="1" x14ac:dyDescent="0.2">
      <c r="A165" s="63">
        <v>321</v>
      </c>
      <c r="B165" s="64" t="s">
        <v>331</v>
      </c>
      <c r="C165" s="247" t="s">
        <v>332</v>
      </c>
      <c r="D165" s="60">
        <f t="shared" ref="D165:E165" si="33">SUM(D166:D169)</f>
        <v>47286</v>
      </c>
      <c r="E165" s="60">
        <f t="shared" si="33"/>
        <v>48382.149999999994</v>
      </c>
      <c r="F165" s="45">
        <f t="shared" si="26"/>
        <v>102.31812798714206</v>
      </c>
    </row>
    <row r="166" spans="1:6" ht="12.75" customHeight="1" x14ac:dyDescent="0.2">
      <c r="A166" s="63">
        <v>3211</v>
      </c>
      <c r="B166" s="64" t="s">
        <v>333</v>
      </c>
      <c r="C166" s="247" t="s">
        <v>334</v>
      </c>
      <c r="D166" s="194">
        <v>11524.29</v>
      </c>
      <c r="E166" s="194">
        <v>9881.8799999999992</v>
      </c>
      <c r="F166" s="45">
        <f t="shared" si="26"/>
        <v>85.748276032623252</v>
      </c>
    </row>
    <row r="167" spans="1:6" ht="12.75" customHeight="1" x14ac:dyDescent="0.2">
      <c r="A167" s="63">
        <v>3212</v>
      </c>
      <c r="B167" s="64" t="s">
        <v>335</v>
      </c>
      <c r="C167" s="247" t="s">
        <v>336</v>
      </c>
      <c r="D167" s="194">
        <v>34249.449999999997</v>
      </c>
      <c r="E167" s="194">
        <v>36813.269999999997</v>
      </c>
      <c r="F167" s="45">
        <f t="shared" si="26"/>
        <v>107.48572604815551</v>
      </c>
    </row>
    <row r="168" spans="1:6" ht="12.75" customHeight="1" x14ac:dyDescent="0.2">
      <c r="A168" s="63">
        <v>3213</v>
      </c>
      <c r="B168" s="64" t="s">
        <v>337</v>
      </c>
      <c r="C168" s="247" t="s">
        <v>338</v>
      </c>
      <c r="D168" s="194">
        <v>1135.6600000000001</v>
      </c>
      <c r="E168" s="194">
        <v>1525.5</v>
      </c>
      <c r="F168" s="45">
        <f t="shared" si="26"/>
        <v>134.32717538699964</v>
      </c>
    </row>
    <row r="169" spans="1:6" ht="12.75" customHeight="1" x14ac:dyDescent="0.2">
      <c r="A169" s="63">
        <v>3214</v>
      </c>
      <c r="B169" s="64" t="s">
        <v>339</v>
      </c>
      <c r="C169" s="247" t="s">
        <v>340</v>
      </c>
      <c r="D169" s="194">
        <v>376.6</v>
      </c>
      <c r="E169" s="194">
        <v>161.5</v>
      </c>
      <c r="F169" s="45">
        <f t="shared" si="26"/>
        <v>42.883696229421133</v>
      </c>
    </row>
    <row r="170" spans="1:6" ht="12.75" customHeight="1" x14ac:dyDescent="0.2">
      <c r="A170" s="63">
        <v>322</v>
      </c>
      <c r="B170" s="64" t="s">
        <v>341</v>
      </c>
      <c r="C170" s="247" t="s">
        <v>342</v>
      </c>
      <c r="D170" s="60">
        <f t="shared" ref="D170:E170" si="34">SUM(D171:D177)</f>
        <v>250151.03</v>
      </c>
      <c r="E170" s="60">
        <f t="shared" si="34"/>
        <v>329610.06999999995</v>
      </c>
      <c r="F170" s="45">
        <f t="shared" si="26"/>
        <v>131.76442647467809</v>
      </c>
    </row>
    <row r="171" spans="1:6" ht="12.75" customHeight="1" x14ac:dyDescent="0.2">
      <c r="A171" s="63">
        <v>3221</v>
      </c>
      <c r="B171" s="64" t="s">
        <v>343</v>
      </c>
      <c r="C171" s="247" t="s">
        <v>344</v>
      </c>
      <c r="D171" s="194">
        <v>19833.93</v>
      </c>
      <c r="E171" s="194">
        <v>27149.3</v>
      </c>
      <c r="F171" s="45">
        <f t="shared" si="26"/>
        <v>136.88310889470722</v>
      </c>
    </row>
    <row r="172" spans="1:6" ht="12.75" customHeight="1" x14ac:dyDescent="0.2">
      <c r="A172" s="63">
        <v>3222</v>
      </c>
      <c r="B172" s="64" t="s">
        <v>345</v>
      </c>
      <c r="C172" s="247" t="s">
        <v>346</v>
      </c>
      <c r="D172" s="194">
        <v>127085.49</v>
      </c>
      <c r="E172" s="194">
        <v>191021.68</v>
      </c>
      <c r="F172" s="45">
        <f t="shared" si="26"/>
        <v>150.30959081166543</v>
      </c>
    </row>
    <row r="173" spans="1:6" ht="12.75" customHeight="1" x14ac:dyDescent="0.2">
      <c r="A173" s="63">
        <v>3223</v>
      </c>
      <c r="B173" s="65" t="s">
        <v>347</v>
      </c>
      <c r="C173" s="247" t="s">
        <v>348</v>
      </c>
      <c r="D173" s="194">
        <v>75392.37</v>
      </c>
      <c r="E173" s="194">
        <v>88117.83</v>
      </c>
      <c r="F173" s="45">
        <f t="shared" si="26"/>
        <v>116.87897594942301</v>
      </c>
    </row>
    <row r="174" spans="1:6" ht="12.75" customHeight="1" x14ac:dyDescent="0.2">
      <c r="A174" s="63">
        <v>3224</v>
      </c>
      <c r="B174" s="65" t="s">
        <v>349</v>
      </c>
      <c r="C174" s="247" t="s">
        <v>350</v>
      </c>
      <c r="D174" s="194">
        <v>9320.77</v>
      </c>
      <c r="E174" s="194">
        <v>6791.18</v>
      </c>
      <c r="F174" s="45">
        <f t="shared" si="26"/>
        <v>72.860718588700294</v>
      </c>
    </row>
    <row r="175" spans="1:6" ht="12.75" customHeight="1" x14ac:dyDescent="0.2">
      <c r="A175" s="63">
        <v>3225</v>
      </c>
      <c r="B175" s="65" t="s">
        <v>351</v>
      </c>
      <c r="C175" s="247" t="s">
        <v>352</v>
      </c>
      <c r="D175" s="194">
        <v>16413.09</v>
      </c>
      <c r="E175" s="194">
        <v>13572.16</v>
      </c>
      <c r="F175" s="45">
        <f t="shared" si="26"/>
        <v>82.691071577624925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2105.38</v>
      </c>
      <c r="E177" s="194">
        <v>2957.92</v>
      </c>
      <c r="F177" s="45">
        <f t="shared" si="26"/>
        <v>140.49340261615478</v>
      </c>
    </row>
    <row r="178" spans="1:6" ht="12.75" customHeight="1" x14ac:dyDescent="0.2">
      <c r="A178" s="63">
        <v>323</v>
      </c>
      <c r="B178" s="65" t="s">
        <v>357</v>
      </c>
      <c r="C178" s="247" t="s">
        <v>358</v>
      </c>
      <c r="D178" s="60">
        <f t="shared" ref="D178:E178" si="35">SUM(D179:D187)</f>
        <v>201770.91</v>
      </c>
      <c r="E178" s="60">
        <f t="shared" si="35"/>
        <v>403201.57</v>
      </c>
      <c r="F178" s="45">
        <f t="shared" si="26"/>
        <v>199.83136815906713</v>
      </c>
    </row>
    <row r="179" spans="1:6" ht="12.75" customHeight="1" x14ac:dyDescent="0.2">
      <c r="A179" s="63">
        <v>3231</v>
      </c>
      <c r="B179" s="65" t="s">
        <v>359</v>
      </c>
      <c r="C179" s="247" t="s">
        <v>360</v>
      </c>
      <c r="D179" s="194">
        <v>10230.9</v>
      </c>
      <c r="E179" s="194">
        <v>13128.9</v>
      </c>
      <c r="F179" s="45">
        <f t="shared" si="26"/>
        <v>128.32595372841101</v>
      </c>
    </row>
    <row r="180" spans="1:6" ht="12.75" customHeight="1" x14ac:dyDescent="0.2">
      <c r="A180" s="63">
        <v>3232</v>
      </c>
      <c r="B180" s="65" t="s">
        <v>361</v>
      </c>
      <c r="C180" s="247" t="s">
        <v>362</v>
      </c>
      <c r="D180" s="194">
        <v>73824.2</v>
      </c>
      <c r="E180" s="194">
        <v>315773.57</v>
      </c>
      <c r="F180" s="45">
        <f t="shared" si="26"/>
        <v>427.73720541502655</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19672.78</v>
      </c>
      <c r="E182" s="194">
        <v>20560.72</v>
      </c>
      <c r="F182" s="45">
        <f t="shared" si="26"/>
        <v>104.51354612820356</v>
      </c>
    </row>
    <row r="183" spans="1:6" ht="12.75" customHeight="1" x14ac:dyDescent="0.2">
      <c r="A183" s="63">
        <v>3235</v>
      </c>
      <c r="B183" s="64" t="s">
        <v>367</v>
      </c>
      <c r="C183" s="247" t="s">
        <v>368</v>
      </c>
      <c r="D183" s="194">
        <v>2424.5700000000002</v>
      </c>
      <c r="E183" s="194">
        <v>3529.1</v>
      </c>
      <c r="F183" s="45">
        <f t="shared" si="26"/>
        <v>145.55570678512063</v>
      </c>
    </row>
    <row r="184" spans="1:6" ht="12.75" customHeight="1" x14ac:dyDescent="0.2">
      <c r="A184" s="63">
        <v>3236</v>
      </c>
      <c r="B184" s="64" t="s">
        <v>369</v>
      </c>
      <c r="C184" s="247" t="s">
        <v>370</v>
      </c>
      <c r="D184" s="194">
        <v>5157.8999999999996</v>
      </c>
      <c r="E184" s="194">
        <v>6096.04</v>
      </c>
      <c r="F184" s="45">
        <f t="shared" si="26"/>
        <v>118.18841001182652</v>
      </c>
    </row>
    <row r="185" spans="1:6" ht="12.75" customHeight="1" x14ac:dyDescent="0.2">
      <c r="A185" s="63">
        <v>3237</v>
      </c>
      <c r="B185" s="64" t="s">
        <v>371</v>
      </c>
      <c r="C185" s="247" t="s">
        <v>372</v>
      </c>
      <c r="D185" s="194">
        <v>17780.11</v>
      </c>
      <c r="E185" s="194">
        <v>10127.950000000001</v>
      </c>
      <c r="F185" s="45">
        <f t="shared" si="26"/>
        <v>56.962246015350857</v>
      </c>
    </row>
    <row r="186" spans="1:6" ht="12.75" customHeight="1" x14ac:dyDescent="0.2">
      <c r="A186" s="63">
        <v>3238</v>
      </c>
      <c r="B186" s="64" t="s">
        <v>373</v>
      </c>
      <c r="C186" s="247" t="s">
        <v>374</v>
      </c>
      <c r="D186" s="194">
        <v>2723.14</v>
      </c>
      <c r="E186" s="194">
        <v>3141.15</v>
      </c>
      <c r="F186" s="45">
        <f t="shared" si="26"/>
        <v>115.35029414572884</v>
      </c>
    </row>
    <row r="187" spans="1:6" ht="12.75" customHeight="1" x14ac:dyDescent="0.2">
      <c r="A187" s="63">
        <v>3239</v>
      </c>
      <c r="B187" s="64" t="s">
        <v>375</v>
      </c>
      <c r="C187" s="247" t="s">
        <v>376</v>
      </c>
      <c r="D187" s="194">
        <v>69829.87</v>
      </c>
      <c r="E187" s="194">
        <v>30716.7</v>
      </c>
      <c r="F187" s="45">
        <f t="shared" si="26"/>
        <v>43.987909471978114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29175.33</v>
      </c>
      <c r="E194" s="60">
        <f t="shared" si="36"/>
        <v>29134.5</v>
      </c>
      <c r="F194" s="45">
        <f t="shared" si="26"/>
        <v>99.86005299682985</v>
      </c>
    </row>
    <row r="195" spans="1:6" ht="12.75" customHeight="1" x14ac:dyDescent="0.2">
      <c r="A195" s="63">
        <v>3291</v>
      </c>
      <c r="B195" s="183" t="s">
        <v>391</v>
      </c>
      <c r="C195" s="247" t="s">
        <v>392</v>
      </c>
      <c r="D195" s="194">
        <v>4111.21</v>
      </c>
      <c r="E195" s="194">
        <v>2841.84</v>
      </c>
      <c r="F195" s="45">
        <f t="shared" si="26"/>
        <v>69.124175121193034</v>
      </c>
    </row>
    <row r="196" spans="1:6" ht="12.75" customHeight="1" x14ac:dyDescent="0.2">
      <c r="A196" s="63">
        <v>3292</v>
      </c>
      <c r="B196" s="64" t="s">
        <v>393</v>
      </c>
      <c r="C196" s="247" t="s">
        <v>394</v>
      </c>
      <c r="D196" s="194">
        <v>0</v>
      </c>
      <c r="E196" s="194">
        <v>3403.85</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253.09</v>
      </c>
      <c r="E198" s="194">
        <v>195</v>
      </c>
      <c r="F198" s="45">
        <f t="shared" si="26"/>
        <v>77.047690544865461</v>
      </c>
    </row>
    <row r="199" spans="1:6" ht="12.75" customHeight="1" x14ac:dyDescent="0.2">
      <c r="A199" s="63">
        <v>3295</v>
      </c>
      <c r="B199" s="64" t="s">
        <v>399</v>
      </c>
      <c r="C199" s="247" t="s">
        <v>400</v>
      </c>
      <c r="D199" s="194">
        <v>6481.88</v>
      </c>
      <c r="E199" s="194">
        <v>6349.92</v>
      </c>
      <c r="F199" s="45">
        <f t="shared" si="26"/>
        <v>97.964170888692777</v>
      </c>
    </row>
    <row r="200" spans="1:6" ht="12.75" customHeight="1" x14ac:dyDescent="0.2">
      <c r="A200" s="63" t="s">
        <v>401</v>
      </c>
      <c r="B200" s="64" t="s">
        <v>402</v>
      </c>
      <c r="C200" s="247" t="s">
        <v>401</v>
      </c>
      <c r="D200" s="194">
        <v>3537.43</v>
      </c>
      <c r="E200" s="194">
        <v>521.25</v>
      </c>
      <c r="F200" s="45">
        <f t="shared" si="26"/>
        <v>14.735273913547406</v>
      </c>
    </row>
    <row r="201" spans="1:6" ht="12.75" customHeight="1" x14ac:dyDescent="0.2">
      <c r="A201" s="63">
        <v>3299</v>
      </c>
      <c r="B201" s="64" t="s">
        <v>403</v>
      </c>
      <c r="C201" s="247" t="s">
        <v>404</v>
      </c>
      <c r="D201" s="194">
        <v>14791.72</v>
      </c>
      <c r="E201" s="194">
        <v>15822.64</v>
      </c>
      <c r="F201" s="45">
        <f t="shared" si="26"/>
        <v>106.96957487026526</v>
      </c>
    </row>
    <row r="202" spans="1:6" ht="12.75" customHeight="1" x14ac:dyDescent="0.2">
      <c r="A202" s="63">
        <v>34</v>
      </c>
      <c r="B202" s="183" t="s">
        <v>405</v>
      </c>
      <c r="C202" s="247" t="s">
        <v>406</v>
      </c>
      <c r="D202" s="60">
        <f t="shared" ref="D202:E202" si="37">D203+D208+D216</f>
        <v>7282.1200000000008</v>
      </c>
      <c r="E202" s="60">
        <f t="shared" si="37"/>
        <v>2780.5600000000004</v>
      </c>
      <c r="F202" s="45">
        <f t="shared" si="26"/>
        <v>38.183386156778518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7282.1200000000008</v>
      </c>
      <c r="E216" s="60">
        <f t="shared" si="40"/>
        <v>2780.5600000000004</v>
      </c>
      <c r="F216" s="45">
        <f t="shared" si="26"/>
        <v>38.183386156778518</v>
      </c>
    </row>
    <row r="217" spans="1:6" ht="12.75" customHeight="1" x14ac:dyDescent="0.2">
      <c r="A217" s="63">
        <v>3431</v>
      </c>
      <c r="B217" s="182" t="s">
        <v>435</v>
      </c>
      <c r="C217" s="247" t="s">
        <v>436</v>
      </c>
      <c r="D217" s="194">
        <v>2103.73</v>
      </c>
      <c r="E217" s="194">
        <v>2439.5300000000002</v>
      </c>
      <c r="F217" s="45">
        <f t="shared" si="26"/>
        <v>115.96212441710676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5178.3900000000003</v>
      </c>
      <c r="E219" s="194">
        <v>341.03</v>
      </c>
      <c r="F219" s="45">
        <f t="shared" si="26"/>
        <v>6.5856376209594085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88912.57</v>
      </c>
      <c r="E262" s="60">
        <f t="shared" si="55"/>
        <v>83343.240000000005</v>
      </c>
      <c r="F262" s="45">
        <f t="shared" ref="F262:F268" si="56">IF(D262&lt;&gt;0,IF(E262/D262&gt;=100,"&gt;&gt;100",E262/D262*100),"-")</f>
        <v>93.736172511940666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88912.57</v>
      </c>
      <c r="E269" s="60">
        <f t="shared" si="58"/>
        <v>83343.240000000005</v>
      </c>
      <c r="F269" s="45">
        <f t="shared" ref="F269:F272" si="59">IF(D269&lt;&gt;0,IF(E269/D269&gt;=100,"&gt;&gt;100",E269/D269*100),"-")</f>
        <v>93.736172511940666</v>
      </c>
    </row>
    <row r="270" spans="1:6" ht="12.75" customHeight="1" x14ac:dyDescent="0.2">
      <c r="A270" s="63">
        <v>3721</v>
      </c>
      <c r="B270" s="65" t="s">
        <v>532</v>
      </c>
      <c r="C270" s="247" t="s">
        <v>533</v>
      </c>
      <c r="D270" s="194">
        <v>1650</v>
      </c>
      <c r="E270" s="194">
        <v>600</v>
      </c>
      <c r="F270" s="45">
        <f t="shared" si="59"/>
        <v>36.363636363636367</v>
      </c>
    </row>
    <row r="271" spans="1:6" ht="12.75" customHeight="1" x14ac:dyDescent="0.2">
      <c r="A271" s="63">
        <v>3722</v>
      </c>
      <c r="B271" s="65" t="s">
        <v>534</v>
      </c>
      <c r="C271" s="247" t="s">
        <v>535</v>
      </c>
      <c r="D271" s="194">
        <v>87262.57</v>
      </c>
      <c r="E271" s="194">
        <v>82743.240000000005</v>
      </c>
      <c r="F271" s="45">
        <f t="shared" si="59"/>
        <v>94.820998281393727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2332.8200000000002</v>
      </c>
      <c r="E273" s="60">
        <f t="shared" si="60"/>
        <v>2319.61</v>
      </c>
      <c r="F273" s="45">
        <f t="shared" ref="F273:F277" si="61">IF(D273&lt;&gt;0,IF(E273/D273&gt;=100,"&gt;&gt;100",E273/D273*100),"-")</f>
        <v>99.433732564021227</v>
      </c>
    </row>
    <row r="274" spans="1:6" ht="12.75" customHeight="1" x14ac:dyDescent="0.2">
      <c r="A274" s="63">
        <v>381</v>
      </c>
      <c r="B274" s="64" t="s">
        <v>540</v>
      </c>
      <c r="C274" s="247" t="s">
        <v>541</v>
      </c>
      <c r="D274" s="60">
        <f t="shared" ref="D274:E274" si="62">SUM(D275:D277)</f>
        <v>2332.8200000000002</v>
      </c>
      <c r="E274" s="60">
        <f t="shared" si="62"/>
        <v>2319.61</v>
      </c>
      <c r="F274" s="45">
        <f t="shared" si="61"/>
        <v>99.433732564021227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2332.8200000000002</v>
      </c>
      <c r="E276" s="194">
        <v>2319.61</v>
      </c>
      <c r="F276" s="45">
        <f t="shared" si="61"/>
        <v>99.433732564021227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3070655.43</v>
      </c>
      <c r="E299" s="60">
        <f>E152-E297+E298</f>
        <v>3800305.41</v>
      </c>
      <c r="F299" s="45">
        <f t="shared" si="68"/>
        <v>123.76202724901634</v>
      </c>
    </row>
    <row r="300" spans="1:6" ht="12.75" customHeight="1" x14ac:dyDescent="0.2">
      <c r="A300" s="63" t="s">
        <v>581</v>
      </c>
      <c r="B300" s="64" t="s">
        <v>592</v>
      </c>
      <c r="C300" s="247" t="s">
        <v>593</v>
      </c>
      <c r="D300" s="60">
        <f>IF(D6&gt;=D299,D6-D299,0)</f>
        <v>71055.189999999478</v>
      </c>
      <c r="E300" s="60">
        <f>IF(E6&gt;=E299,E6-E299,0)</f>
        <v>0</v>
      </c>
      <c r="F300" s="45">
        <f t="shared" si="68"/>
        <v>0</v>
      </c>
    </row>
    <row r="301" spans="1:6" ht="12.75" customHeight="1" x14ac:dyDescent="0.2">
      <c r="A301" s="63" t="s">
        <v>581</v>
      </c>
      <c r="B301" s="64" t="s">
        <v>594</v>
      </c>
      <c r="C301" s="247" t="s">
        <v>595</v>
      </c>
      <c r="D301" s="60">
        <f>IF(D299&gt;=D6,D299-D6,0)</f>
        <v>0</v>
      </c>
      <c r="E301" s="60">
        <f>IF(E299&gt;=E6,E299-E6,0)</f>
        <v>130487.02000000002</v>
      </c>
      <c r="F301" s="45" t="str">
        <f t="shared" si="68"/>
        <v>-</v>
      </c>
    </row>
    <row r="302" spans="1:6" ht="12.75" customHeight="1" x14ac:dyDescent="0.2">
      <c r="A302" s="63">
        <v>92211</v>
      </c>
      <c r="B302" s="64" t="s">
        <v>596</v>
      </c>
      <c r="C302" s="247" t="s">
        <v>597</v>
      </c>
      <c r="D302" s="194">
        <v>170826.07</v>
      </c>
      <c r="E302" s="194">
        <v>144519.9</v>
      </c>
      <c r="F302" s="45">
        <f t="shared" si="68"/>
        <v>84.600611604540205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19433.95</v>
      </c>
      <c r="E304" s="194">
        <v>214145.69</v>
      </c>
      <c r="F304" s="45">
        <f t="shared" si="68"/>
        <v>1101.9154109174924</v>
      </c>
    </row>
    <row r="305" spans="1:6" ht="12" x14ac:dyDescent="0.2">
      <c r="A305" s="63">
        <v>9661</v>
      </c>
      <c r="B305" s="220" t="s">
        <v>602</v>
      </c>
      <c r="C305" s="247" t="s">
        <v>603</v>
      </c>
      <c r="D305" s="194">
        <v>1934.08</v>
      </c>
      <c r="E305" s="194">
        <v>2847.59</v>
      </c>
      <c r="F305" s="45">
        <f t="shared" si="68"/>
        <v>147.23227581072138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300</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300</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300</v>
      </c>
      <c r="E327" s="60">
        <f t="shared" si="78"/>
        <v>0</v>
      </c>
      <c r="F327" s="45">
        <f t="shared" si="72"/>
        <v>0</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300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104675.19000000002</v>
      </c>
      <c r="E360" s="60">
        <f t="shared" si="86"/>
        <v>71132.25</v>
      </c>
      <c r="F360" s="45">
        <f t="shared" si="72"/>
        <v>67.955214602428697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104675.19000000002</v>
      </c>
      <c r="E373" s="60">
        <f t="shared" si="90"/>
        <v>71132.25</v>
      </c>
      <c r="F373" s="45">
        <f t="shared" si="72"/>
        <v>67.955214602428697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57712.850000000006</v>
      </c>
      <c r="E379" s="60">
        <f t="shared" si="92"/>
        <v>16780.47</v>
      </c>
      <c r="F379" s="45">
        <f t="shared" si="72"/>
        <v>29.07579507856569</v>
      </c>
    </row>
    <row r="380" spans="1:6" ht="12.75" customHeight="1" x14ac:dyDescent="0.2">
      <c r="A380" s="63">
        <v>4221</v>
      </c>
      <c r="B380" s="64" t="s">
        <v>647</v>
      </c>
      <c r="C380" s="247" t="s">
        <v>739</v>
      </c>
      <c r="D380" s="194">
        <v>15752.43</v>
      </c>
      <c r="E380" s="194">
        <v>8060.84</v>
      </c>
      <c r="F380" s="45">
        <f t="shared" si="72"/>
        <v>51.172041392978727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3811.5</v>
      </c>
      <c r="E382" s="194">
        <v>6356</v>
      </c>
      <c r="F382" s="45">
        <f t="shared" si="72"/>
        <v>166.75849403122129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269.89999999999998</v>
      </c>
      <c r="F384" s="71" t="str">
        <f t="shared" si="72"/>
        <v>-</v>
      </c>
    </row>
    <row r="385" spans="1:6" ht="12.75" customHeight="1" x14ac:dyDescent="0.2">
      <c r="A385" s="63">
        <v>4226</v>
      </c>
      <c r="B385" s="64" t="s">
        <v>657</v>
      </c>
      <c r="C385" s="247" t="s">
        <v>745</v>
      </c>
      <c r="D385" s="194">
        <v>922.38</v>
      </c>
      <c r="E385" s="194"/>
      <c r="F385" s="45">
        <f t="shared" si="72"/>
        <v>0</v>
      </c>
    </row>
    <row r="386" spans="1:6" ht="12.75" customHeight="1" x14ac:dyDescent="0.2">
      <c r="A386" s="63">
        <v>4227</v>
      </c>
      <c r="B386" s="183" t="s">
        <v>659</v>
      </c>
      <c r="C386" s="247" t="s">
        <v>746</v>
      </c>
      <c r="D386" s="194">
        <v>37226.54</v>
      </c>
      <c r="E386" s="194">
        <v>2093.73</v>
      </c>
      <c r="F386" s="45">
        <f t="shared" si="72"/>
        <v>5.6242938505700497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46594.35</v>
      </c>
      <c r="E393" s="60">
        <f t="shared" si="94"/>
        <v>54351.78</v>
      </c>
      <c r="F393" s="45">
        <f t="shared" si="72"/>
        <v>116.64886407901388</v>
      </c>
    </row>
    <row r="394" spans="1:6" ht="12.75" customHeight="1" x14ac:dyDescent="0.2">
      <c r="A394" s="63">
        <v>4241</v>
      </c>
      <c r="B394" s="64" t="s">
        <v>756</v>
      </c>
      <c r="C394" s="247" t="s">
        <v>757</v>
      </c>
      <c r="D394" s="194">
        <v>46594.35</v>
      </c>
      <c r="E394" s="194">
        <v>54351.78</v>
      </c>
      <c r="F394" s="45">
        <f t="shared" si="72"/>
        <v>116.64886407901388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367.99</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367.99</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104375.19000000002</v>
      </c>
      <c r="E418" s="60">
        <f t="shared" si="102"/>
        <v>71132.25</v>
      </c>
      <c r="F418" s="45">
        <f t="shared" si="72"/>
        <v>68.150534624176487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90537</v>
      </c>
      <c r="E420" s="194">
        <v>104675.19</v>
      </c>
      <c r="F420" s="45">
        <f t="shared" si="72"/>
        <v>115.61592498094701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3142010.6199999996</v>
      </c>
      <c r="E422" s="60">
        <f>E6+E308</f>
        <v>3669818.39</v>
      </c>
      <c r="F422" s="45">
        <f t="shared" si="72"/>
        <v>116.79840821161835</v>
      </c>
    </row>
    <row r="423" spans="1:6" ht="12.75" customHeight="1" x14ac:dyDescent="0.2">
      <c r="A423" s="63" t="s">
        <v>581</v>
      </c>
      <c r="B423" s="64" t="s">
        <v>804</v>
      </c>
      <c r="C423" s="247" t="s">
        <v>805</v>
      </c>
      <c r="D423" s="60">
        <f t="shared" ref="D423:E423" si="103">D299+D360</f>
        <v>3175330.62</v>
      </c>
      <c r="E423" s="60">
        <f t="shared" si="103"/>
        <v>3871437.66</v>
      </c>
      <c r="F423" s="45">
        <f t="shared" si="72"/>
        <v>121.92234835690905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33320.000000000466</v>
      </c>
      <c r="E425" s="60">
        <f t="shared" si="105"/>
        <v>201619.27000000002</v>
      </c>
      <c r="F425" s="45">
        <f t="shared" si="72"/>
        <v>605.09984993996761</v>
      </c>
    </row>
    <row r="426" spans="1:6" ht="12.75" customHeight="1" x14ac:dyDescent="0.2">
      <c r="A426" s="251" t="s">
        <v>810</v>
      </c>
      <c r="B426" s="183" t="s">
        <v>811</v>
      </c>
      <c r="C426" s="252" t="s">
        <v>812</v>
      </c>
      <c r="D426" s="60">
        <f t="shared" ref="D426:E426" si="106">IF(D302-D303+D419-D420&gt;=0,D302-D303+D419-D420,0)</f>
        <v>80289.070000000007</v>
      </c>
      <c r="E426" s="60">
        <f t="shared" si="106"/>
        <v>39844.709999999992</v>
      </c>
      <c r="F426" s="45">
        <f t="shared" si="72"/>
        <v>49.626568099493475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19433.95</v>
      </c>
      <c r="E428" s="81">
        <f t="shared" si="108"/>
        <v>214145.69</v>
      </c>
      <c r="F428" s="61">
        <f t="shared" si="72"/>
        <v>1101.9154109174924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3142010.6199999996</v>
      </c>
      <c r="E643" s="60">
        <f>E422+E430</f>
        <v>3669818.39</v>
      </c>
      <c r="F643" s="45">
        <f t="shared" si="109"/>
        <v>116.79840821161835</v>
      </c>
    </row>
    <row r="644" spans="1:6" ht="12.75" customHeight="1" x14ac:dyDescent="0.2">
      <c r="A644" s="63" t="s">
        <v>581</v>
      </c>
      <c r="B644" s="64" t="s">
        <v>1237</v>
      </c>
      <c r="C644" s="247" t="s">
        <v>1238</v>
      </c>
      <c r="D644" s="60">
        <f>D423+D535</f>
        <v>3175330.62</v>
      </c>
      <c r="E644" s="60">
        <f>E423+E535</f>
        <v>3871437.66</v>
      </c>
      <c r="F644" s="45">
        <f t="shared" si="109"/>
        <v>121.92234835690905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33320.000000000466</v>
      </c>
      <c r="E646" s="60">
        <f t="shared" si="164"/>
        <v>201619.27000000002</v>
      </c>
      <c r="F646" s="45">
        <f t="shared" si="109"/>
        <v>605.09984993996761</v>
      </c>
    </row>
    <row r="647" spans="1:6" ht="24" x14ac:dyDescent="0.2">
      <c r="A647" s="251" t="s">
        <v>1243</v>
      </c>
      <c r="B647" s="64" t="s">
        <v>1244</v>
      </c>
      <c r="C647" s="252" t="s">
        <v>1243</v>
      </c>
      <c r="D647" s="60">
        <f>IF(D426-D427+D641-D642&gt;=0,D426-D427+D641-D642,0)</f>
        <v>80289.070000000007</v>
      </c>
      <c r="E647" s="60">
        <f>IF(E426-E427+E641-E642&gt;=0,E426-E427+E641-E642,0)</f>
        <v>39844.709999999992</v>
      </c>
      <c r="F647" s="45">
        <f t="shared" si="109"/>
        <v>49.626568099493475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46969.069999999541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161774.56000000003</v>
      </c>
      <c r="F650" s="45" t="str">
        <f t="shared" si="109"/>
        <v>-</v>
      </c>
    </row>
    <row r="651" spans="1:6" ht="24" x14ac:dyDescent="0.2">
      <c r="A651" s="249" t="s">
        <v>1251</v>
      </c>
      <c r="B651" s="184" t="s">
        <v>1252</v>
      </c>
      <c r="C651" s="250" t="s">
        <v>1251</v>
      </c>
      <c r="D651" s="196">
        <v>209232.64000000001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130121.93</v>
      </c>
      <c r="E653" s="194">
        <v>66126.31</v>
      </c>
      <c r="F653" s="45">
        <f t="shared" ref="F653:F740" si="167">IF(D653&lt;&gt;0,IF(E653/D653&gt;=100,"&gt;&gt;100",E653/D653*100),"-")</f>
        <v>50.818728249727009</v>
      </c>
    </row>
    <row r="654" spans="1:6" ht="12.75" customHeight="1" x14ac:dyDescent="0.2">
      <c r="A654" s="63" t="s">
        <v>1256</v>
      </c>
      <c r="B654" s="64" t="s">
        <v>1257</v>
      </c>
      <c r="C654" s="247" t="s">
        <v>1256</v>
      </c>
      <c r="D654" s="194">
        <v>1061142.19</v>
      </c>
      <c r="E654" s="194">
        <v>1380546.17</v>
      </c>
      <c r="F654" s="45">
        <f t="shared" si="167"/>
        <v>130.10001703918681</v>
      </c>
    </row>
    <row r="655" spans="1:6" ht="12.75" customHeight="1" x14ac:dyDescent="0.2">
      <c r="A655" s="63" t="s">
        <v>1258</v>
      </c>
      <c r="B655" s="64" t="s">
        <v>1259</v>
      </c>
      <c r="C655" s="247" t="s">
        <v>1258</v>
      </c>
      <c r="D655" s="194">
        <v>1125137.81</v>
      </c>
      <c r="E655" s="194">
        <v>1340196.54</v>
      </c>
      <c r="F655" s="45">
        <f t="shared" si="167"/>
        <v>119.11399013423964</v>
      </c>
    </row>
    <row r="656" spans="1:6" ht="24" x14ac:dyDescent="0.2">
      <c r="A656" s="63">
        <v>11</v>
      </c>
      <c r="B656" s="64" t="s">
        <v>1260</v>
      </c>
      <c r="C656" s="247" t="s">
        <v>1261</v>
      </c>
      <c r="D656" s="60">
        <f t="shared" ref="D656:E656" si="168">+D653+D654-D655</f>
        <v>66126.309999999823</v>
      </c>
      <c r="E656" s="60">
        <f t="shared" si="168"/>
        <v>106475.93999999994</v>
      </c>
      <c r="F656" s="45">
        <f t="shared" si="167"/>
        <v>161.01902555881347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102</v>
      </c>
      <c r="E658" s="253">
        <v>103</v>
      </c>
      <c r="F658" s="45">
        <f t="shared" si="167"/>
        <v>100.98039215686273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85</v>
      </c>
      <c r="F660" s="45">
        <f t="shared" si="167"/>
        <v>101.19047619047619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2281082.44</v>
      </c>
      <c r="E683" s="192">
        <v>2472249.64</v>
      </c>
      <c r="F683" s="71">
        <f t="shared" si="167"/>
        <v>108.38054761405292</v>
      </c>
    </row>
    <row r="684" spans="1:6" ht="24" x14ac:dyDescent="0.2">
      <c r="A684" s="70">
        <v>63613</v>
      </c>
      <c r="B684" s="182" t="s">
        <v>1317</v>
      </c>
      <c r="C684" s="278" t="s">
        <v>1318</v>
      </c>
      <c r="D684" s="192">
        <v>5040</v>
      </c>
      <c r="E684" s="192">
        <v>5742</v>
      </c>
      <c r="F684" s="71">
        <f t="shared" si="167"/>
        <v>113.92857142857142</v>
      </c>
    </row>
    <row r="685" spans="1:6" ht="24" x14ac:dyDescent="0.2">
      <c r="A685" s="63">
        <v>63622</v>
      </c>
      <c r="B685" s="244" t="s">
        <v>1319</v>
      </c>
      <c r="C685" s="247" t="s">
        <v>1320</v>
      </c>
      <c r="D685" s="194">
        <v>44417.55</v>
      </c>
      <c r="E685" s="194">
        <v>53019</v>
      </c>
      <c r="F685" s="45">
        <f t="shared" si="167"/>
        <v>119.36498073396665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84827.72</v>
      </c>
      <c r="E724" s="192">
        <v>84261.24</v>
      </c>
      <c r="F724" s="71">
        <f t="shared" si="167"/>
        <v>99.332199427262708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2512.1999999999998</v>
      </c>
      <c r="E726" s="192">
        <v>548</v>
      </c>
      <c r="F726" s="71">
        <f t="shared" si="167"/>
        <v>21.813549876602185</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2208.84</v>
      </c>
      <c r="E732" s="192">
        <v>2894.04</v>
      </c>
      <c r="F732" s="71">
        <f t="shared" si="167"/>
        <v>131.02080730157004</v>
      </c>
    </row>
    <row r="733" spans="1:6" ht="12.75" customHeight="1" x14ac:dyDescent="0.2">
      <c r="A733" s="70">
        <v>31215</v>
      </c>
      <c r="B733" s="65" t="s">
        <v>1395</v>
      </c>
      <c r="C733" s="278" t="s">
        <v>1396</v>
      </c>
      <c r="D733" s="192">
        <v>4715.84</v>
      </c>
      <c r="E733" s="192">
        <v>3972.96</v>
      </c>
      <c r="F733" s="71">
        <f t="shared" si="167"/>
        <v>84.247133066431431</v>
      </c>
    </row>
    <row r="734" spans="1:6" ht="12.75" customHeight="1" x14ac:dyDescent="0.2">
      <c r="A734" s="70">
        <v>32121</v>
      </c>
      <c r="B734" s="65" t="s">
        <v>1397</v>
      </c>
      <c r="C734" s="278" t="s">
        <v>1398</v>
      </c>
      <c r="D734" s="192">
        <v>34249.449999999997</v>
      </c>
      <c r="E734" s="192">
        <v>36813.269999999997</v>
      </c>
      <c r="F734" s="71">
        <f t="shared" si="167"/>
        <v>107.48572604815551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5015.3</v>
      </c>
      <c r="E736" s="194">
        <v>4992.3999999999996</v>
      </c>
      <c r="F736" s="45">
        <f t="shared" si="167"/>
        <v>99.543397204554054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12131.37</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4111.21</v>
      </c>
      <c r="E741" s="192">
        <v>2841.84</v>
      </c>
      <c r="F741" s="71">
        <f t="shared" ref="F741:F1006" si="169">IF(D741&lt;&gt;0,IF(E741/D741&gt;=100,"&gt;&gt;100",E741/D741*100),"-")</f>
        <v>69.124175121193034</v>
      </c>
    </row>
    <row r="742" spans="1:6" ht="12.75" customHeight="1" x14ac:dyDescent="0.2">
      <c r="A742" s="70" t="s">
        <v>1413</v>
      </c>
      <c r="B742" s="65" t="s">
        <v>1414</v>
      </c>
      <c r="C742" s="278" t="s">
        <v>1413</v>
      </c>
      <c r="D742" s="192">
        <v>0</v>
      </c>
      <c r="E742" s="192">
        <v>3403.85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6130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1650</v>
      </c>
      <c r="E850" s="194">
        <v>600</v>
      </c>
      <c r="F850" s="45">
        <f t="shared" si="169"/>
        <v>36.363636363636367</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87262.57</v>
      </c>
      <c r="E855" s="194">
        <v>82743.240000000005</v>
      </c>
      <c r="F855" s="45">
        <f t="shared" si="169"/>
        <v>94.820998281393727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6"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1503492.55</v>
      </c>
      <c r="E6" s="180">
        <f t="shared" si="0"/>
        <v>1511978.2000000002</v>
      </c>
      <c r="F6" s="181">
        <f t="shared" ref="F6:F298" si="1">IF(D6&gt;0,IF(E6/D6&gt;=100,"&gt;&gt;100",E6/D6*100),"-")</f>
        <v>100.5643958794475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1202184.3600000001</v>
      </c>
      <c r="E7" s="79">
        <f t="shared" si="2"/>
        <v>1187687.4400000002</v>
      </c>
      <c r="F7" s="71">
        <f t="shared" si="1"/>
        <v>98.794118399610525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1202184.3600000001</v>
      </c>
      <c r="E12" s="79">
        <f t="shared" si="3"/>
        <v>1187687.4400000002</v>
      </c>
      <c r="F12" s="71">
        <f t="shared" si="1"/>
        <v>98.794118399610525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998386.91000000015</v>
      </c>
      <c r="E13" s="79">
        <f t="shared" si="4"/>
        <v>967904.7100000002</v>
      </c>
      <c r="F13" s="71">
        <f t="shared" si="1"/>
        <v>96.946855002335724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2438575.6</v>
      </c>
      <c r="E15" s="192">
        <v>2438575.6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1440188.69</v>
      </c>
      <c r="E18" s="192">
        <v>1470670.89</v>
      </c>
      <c r="F18" s="71">
        <f t="shared" si="1"/>
        <v>102.11654210393779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72752.399999999965</v>
      </c>
      <c r="E19" s="79">
        <f t="shared" si="5"/>
        <v>70560.489999999991</v>
      </c>
      <c r="F19" s="71">
        <f t="shared" si="1"/>
        <v>96.987164684601495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432240.81</v>
      </c>
      <c r="E20" s="192">
        <v>441033.04</v>
      </c>
      <c r="F20" s="71">
        <f t="shared" si="1"/>
        <v>102.03410455389439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21038.15</v>
      </c>
      <c r="E21" s="192">
        <v>21038.15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27880.17</v>
      </c>
      <c r="E22" s="192">
        <v>33235.99</v>
      </c>
      <c r="F22" s="71">
        <f t="shared" si="1"/>
        <v>119.21014111463452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1825.25</v>
      </c>
      <c r="E23" s="192">
        <v>1825.25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11352.16</v>
      </c>
      <c r="E24" s="192">
        <v>11622.06</v>
      </c>
      <c r="F24" s="71">
        <f t="shared" si="1"/>
        <v>102.37752110611549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28993.17</v>
      </c>
      <c r="E25" s="192">
        <v>28993.17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68301.759999999995</v>
      </c>
      <c r="E26" s="192">
        <v>70395.490000000005</v>
      </c>
      <c r="F26" s="71">
        <f t="shared" si="1"/>
        <v>103.06541149159263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518879.07</v>
      </c>
      <c r="E28" s="192">
        <v>537582.66</v>
      </c>
      <c r="F28" s="71">
        <f t="shared" si="1"/>
        <v>103.60461446247969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130555.08</v>
      </c>
      <c r="E35" s="79">
        <f t="shared" si="7"/>
        <v>148732.28</v>
      </c>
      <c r="F35" s="71">
        <f t="shared" si="1"/>
        <v>113.92301241744099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234467.19</v>
      </c>
      <c r="E36" s="192">
        <v>288818.96999999997</v>
      </c>
      <c r="F36" s="71">
        <f t="shared" si="1"/>
        <v>123.18097470268654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1767.03</v>
      </c>
      <c r="E37" s="192">
        <v>1767.03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105679.14</v>
      </c>
      <c r="E40" s="192">
        <v>141853.72</v>
      </c>
      <c r="F40" s="71">
        <f t="shared" si="1"/>
        <v>134.23057757661542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489.96999999999997</v>
      </c>
      <c r="E45" s="79">
        <f t="shared" si="9"/>
        <v>489.96</v>
      </c>
      <c r="F45" s="71">
        <f t="shared" si="1"/>
        <v>99.997959058717882</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855.88</v>
      </c>
      <c r="E47" s="192">
        <v>855.88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365.91</v>
      </c>
      <c r="E50" s="192">
        <v>365.92</v>
      </c>
      <c r="F50" s="71">
        <f t="shared" si="1"/>
        <v>100.00273291246482</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38821.57</v>
      </c>
      <c r="E54" s="192">
        <v>52208.99</v>
      </c>
      <c r="F54" s="71">
        <f t="shared" si="1"/>
        <v>134.48448890655376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38821.57</v>
      </c>
      <c r="E55" s="192">
        <v>52208.99</v>
      </c>
      <c r="F55" s="71">
        <f t="shared" si="1"/>
        <v>134.48448890655376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301308.19</v>
      </c>
      <c r="E69" s="79">
        <f>E70+E82+E88+E119+E135+E147+E165+E171</f>
        <v>324290.76</v>
      </c>
      <c r="F69" s="71">
        <f t="shared" si="1"/>
        <v>107.62759551939163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66126.31</v>
      </c>
      <c r="E70" s="79">
        <f t="shared" si="12"/>
        <v>106475.94</v>
      </c>
      <c r="F70" s="71">
        <f t="shared" si="1"/>
        <v>161.01902555881313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66126.31</v>
      </c>
      <c r="E71" s="79">
        <f t="shared" si="13"/>
        <v>106475.94</v>
      </c>
      <c r="F71" s="71">
        <f t="shared" si="1"/>
        <v>161.01902555881313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66126.31</v>
      </c>
      <c r="E73" s="192">
        <v>106475.94</v>
      </c>
      <c r="F73" s="71">
        <f t="shared" si="1"/>
        <v>161.01902555881313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6515.29</v>
      </c>
      <c r="E82" s="79">
        <f>SUM(E83:E85)-E86+E87</f>
        <v>3669.13</v>
      </c>
      <c r="F82" s="71">
        <f t="shared" si="1"/>
        <v>56.315682034107461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6515.29</v>
      </c>
      <c r="E87" s="192">
        <v>3669.13</v>
      </c>
      <c r="F87" s="71">
        <f t="shared" si="1"/>
        <v>56.315682034107461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19433.949999999997</v>
      </c>
      <c r="E147" s="79">
        <f t="shared" si="24"/>
        <v>214145.69</v>
      </c>
      <c r="F147" s="71">
        <f t="shared" si="1"/>
        <v>1101.9154109174926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192429.58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192429.58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17499.87</v>
      </c>
      <c r="E160" s="192">
        <v>18868.52</v>
      </c>
      <c r="F160" s="71">
        <f t="shared" si="1"/>
        <v>107.82091524108466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1934.08</v>
      </c>
      <c r="E161" s="192">
        <v>2847.59</v>
      </c>
      <c r="F161" s="71">
        <f t="shared" si="1"/>
        <v>147.23227581072138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209232.64000000001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209232.64000000001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1503492.55</v>
      </c>
      <c r="E176" s="79">
        <f>E177+E251</f>
        <v>1511978.1999999997</v>
      </c>
      <c r="F176" s="71">
        <f t="shared" si="1"/>
        <v>100.56439587944747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234905.17</v>
      </c>
      <c r="E177" s="79">
        <f>E178+E197+E203+E219+E247+E248</f>
        <v>271919.63</v>
      </c>
      <c r="F177" s="71">
        <f t="shared" si="1"/>
        <v>115.75719257264538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234905.17</v>
      </c>
      <c r="E178" s="79">
        <f>SUM(E179:E181)+E185+E186+SUM(E194:E196)</f>
        <v>270550.38</v>
      </c>
      <c r="F178" s="71">
        <f t="shared" si="1"/>
        <v>115.17429778152606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207142.71</v>
      </c>
      <c r="E179" s="192">
        <v>231376.66</v>
      </c>
      <c r="F179" s="71">
        <f t="shared" si="1"/>
        <v>111.69915658629743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22575.91</v>
      </c>
      <c r="E180" s="192">
        <v>36254.589999999997</v>
      </c>
      <c r="F180" s="71">
        <f t="shared" si="1"/>
        <v>160.58971709224565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192.98</v>
      </c>
      <c r="E181" s="79">
        <f t="shared" si="28"/>
        <v>396.6</v>
      </c>
      <c r="F181" s="71">
        <f t="shared" si="1"/>
        <v>205.51352471758736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192.98</v>
      </c>
      <c r="E184" s="192">
        <v>396.6</v>
      </c>
      <c r="F184" s="71">
        <f t="shared" si="1"/>
        <v>205.51352471758736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2522.5300000000002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4993.57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17.079999999999998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17.079999999999998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1352.17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1268587.3800000001</v>
      </c>
      <c r="E251" s="79">
        <f>+E252+E255-E264+E274+E291</f>
        <v>1240058.5699999998</v>
      </c>
      <c r="F251" s="71">
        <f t="shared" si="1"/>
        <v>97.751135597770158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1202184.3600000001</v>
      </c>
      <c r="E252" s="79">
        <f>E253-E254</f>
        <v>1187687.44</v>
      </c>
      <c r="F252" s="71">
        <f t="shared" si="1"/>
        <v>98.794118399610511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1202184.3600000001</v>
      </c>
      <c r="E253" s="192">
        <v>1187687.44</v>
      </c>
      <c r="F253" s="71">
        <f t="shared" si="1"/>
        <v>98.794118399610511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46969.070000000007</v>
      </c>
      <c r="E255" s="79">
        <f>E256-E260</f>
        <v>-161774.56</v>
      </c>
      <c r="F255" s="71">
        <f t="shared" si="1"/>
        <v>-344.42785433052001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151644.26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151644.26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104675.19</v>
      </c>
      <c r="E260" s="79">
        <f>SUM(E261:E263)</f>
        <v>161774.56</v>
      </c>
      <c r="F260" s="71">
        <f t="shared" si="1"/>
        <v>154.5490961134152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90642.31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104675.19</v>
      </c>
      <c r="E262" s="192">
        <v>71132.25</v>
      </c>
      <c r="F262" s="71">
        <f t="shared" si="1"/>
        <v>67.955214602428711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19433.95</v>
      </c>
      <c r="E274" s="79">
        <f>SUM(E275:E277)+SUM(E286:E290)</f>
        <v>214145.69</v>
      </c>
      <c r="F274" s="71">
        <f t="shared" si="1"/>
        <v>1101.9154109174924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19433.95</v>
      </c>
      <c r="E277" s="79">
        <f>SUM(E278:E285)</f>
        <v>192429.58</v>
      </c>
      <c r="F277" s="71">
        <f t="shared" si="39"/>
        <v>990.17225010870152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19433.95</v>
      </c>
      <c r="E283" s="192">
        <v>192429.58</v>
      </c>
      <c r="F283" s="71">
        <f t="shared" si="39"/>
        <v>990.17225010870152</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18868.52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2847.59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13012.2</v>
      </c>
      <c r="E297" s="79">
        <f t="shared" si="42"/>
        <v>13012.2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13012.2</v>
      </c>
      <c r="E298" s="193">
        <v>13012.2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15001.96</v>
      </c>
      <c r="E302" s="192">
        <v>12789.51</v>
      </c>
      <c r="F302" s="71">
        <f t="shared" si="43"/>
        <v>85.252260371311479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4431.99</v>
      </c>
      <c r="E303" s="192">
        <v>201356.18</v>
      </c>
      <c r="F303" s="71">
        <f t="shared" si="43"/>
        <v>4543.2453593081209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6515.29</v>
      </c>
      <c r="E308" s="192">
        <v>3669.13</v>
      </c>
      <c r="F308" s="71">
        <f t="shared" si="43"/>
        <v>56.315682034107461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4993.57</v>
      </c>
      <c r="E336" s="192">
        <v>7022.53</v>
      </c>
      <c r="F336" s="71">
        <f t="shared" si="43"/>
        <v>140.63145204733289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229911.6</v>
      </c>
      <c r="E337" s="192">
        <v>263527.84999999998</v>
      </c>
      <c r="F337" s="71">
        <f t="shared" si="43"/>
        <v>114.6213805653999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17.079999999999998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1352.17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144519.9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13012.2</v>
      </c>
      <c r="E387" s="192">
        <v>13012.2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3175330.62</v>
      </c>
      <c r="E114" s="60">
        <f t="shared" si="22"/>
        <v>3871437.66</v>
      </c>
      <c r="F114" s="45">
        <f t="shared" si="1"/>
        <v>121.92234835690905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3175330.62</v>
      </c>
      <c r="E115" s="60">
        <f t="shared" si="23"/>
        <v>3871437.66</v>
      </c>
      <c r="F115" s="45">
        <f t="shared" si="1"/>
        <v>121.92234835690905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3175330.62</v>
      </c>
      <c r="E117" s="194">
        <v>3871437.66</v>
      </c>
      <c r="F117" s="45">
        <f t="shared" si="1"/>
        <v>121.92234835690905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3175330.62</v>
      </c>
      <c r="E141" s="81">
        <f t="shared" si="28"/>
        <v>3871437.66</v>
      </c>
      <c r="F141" s="61">
        <f t="shared" si="1"/>
        <v>121.92234835690905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9" sqref="D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6673.68</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6673.68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6673.68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6673.68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234905.17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3711309.62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3613241.2600000002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2715193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809604.85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2780.56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83343.240000000005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2319.61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71132.25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26936.11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3674295.1599999992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3572602.4799999995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2690959.05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795926.17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2576.94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80820.710000000006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2319.61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71115.17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30577.51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271919.63000000082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7022.5300000000007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7022.5300000000007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4500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4500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2522.5300000000002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2522.5300000000002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264897.09999999998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1352.17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263527.84999999998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17.079999999999998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42897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2026-02-09T07:45:46Z</cp:lastPrinted>
  <dcterms:created xsi:type="dcterms:W3CDTF">2022-04-01T05:14:30Z</dcterms:created>
  <dcterms:modified xsi:type="dcterms:W3CDTF">2026-02-09T07:48:26Z</dcterms:modified>
</cp:coreProperties>
</file>